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odeName="ThisWorkbook" autoCompressPictures="0"/>
  <bookViews>
    <workbookView xWindow="60" yWindow="0" windowWidth="31080" windowHeight="20340" tabRatio="839" firstSheet="5" activeTab="10"/>
  </bookViews>
  <sheets>
    <sheet name="Lisez-moi" sheetId="14" r:id="rId1"/>
    <sheet name="1-Huiles" sheetId="1" r:id="rId2"/>
    <sheet name="2-Bougies &amp; Lambdas" sheetId="11" r:id="rId3"/>
    <sheet name="3-Carburateurs" sheetId="4" r:id="rId4"/>
    <sheet name="4-Avance Allumage" sheetId="3" r:id="rId5"/>
    <sheet name="5-Bielles" sheetId="16" r:id="rId6"/>
    <sheet name="6-Soupapes, Culasses" sheetId="8" r:id="rId7"/>
    <sheet name="7-Pistons" sheetId="13" r:id="rId8"/>
    <sheet name="8-AAC" sheetId="6" r:id="rId9"/>
    <sheet name="9-Transmission" sheetId="7" r:id="rId10"/>
    <sheet name="10-N° Cadres Monos&amp;Autres" sheetId="12" r:id="rId11"/>
    <sheet name="11-N° Cadres V-Twins" sheetId="15" r:id="rId12"/>
    <sheet name="12-Couleurs" sheetId="10" r:id="rId13"/>
  </sheets>
  <definedNames>
    <definedName name="_xlnm.Print_Titles" localSheetId="1">'1-Huiles'!$1:$1</definedName>
    <definedName name="_xlnm.Print_Titles" localSheetId="10">'10-N° Cadres Monos&amp;Autres'!$1:$1</definedName>
    <definedName name="_xlnm.Print_Titles" localSheetId="11">'11-N° Cadres V-Twins'!$1:$1</definedName>
    <definedName name="_xlnm.Print_Titles" localSheetId="12">'12-Couleurs'!$2:$2</definedName>
    <definedName name="_xlnm.Print_Titles" localSheetId="2">'2-Bougies &amp; Lambdas'!$1:$1</definedName>
    <definedName name="_xlnm.Print_Titles" localSheetId="3">'3-Carburateurs'!$1:$2</definedName>
    <definedName name="_xlnm.Print_Titles" localSheetId="4">'4-Avance Allumage'!$1:$1</definedName>
    <definedName name="_xlnm.Print_Titles" localSheetId="5">'5-Bielles'!$1:$1</definedName>
    <definedName name="_xlnm.Print_Titles" localSheetId="6">'6-Soupapes, Culasses'!$A:$A,'6-Soupapes, Culasses'!$1:$2</definedName>
    <definedName name="_xlnm.Print_Titles" localSheetId="7">'7-Pistons'!$A:$A,'7-Pistons'!$1:$2</definedName>
    <definedName name="_xlnm.Print_Titles" localSheetId="8">'8-AAC'!$1:$1</definedName>
    <definedName name="_xlnm.Print_Titles" localSheetId="9">'9-Transmission'!$1:$1</definedName>
    <definedName name="_xlnm.Print_Titles" localSheetId="0">'Lisez-moi'!$1:$1</definedName>
    <definedName name="Z_0224A500_35F3_11D7_8252_F6D106BEBA92_.wvu.PrintTitles" localSheetId="10" hidden="1">'10-N° Cadres Monos&amp;Autres'!$1:$1</definedName>
    <definedName name="Z_0224A500_35F3_11D7_8252_F6D106BEBA92_.wvu.PrintTitles" localSheetId="11" hidden="1">'11-N° Cadres V-Twins'!$1:$1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2" i="13" l="1"/>
  <c r="D52" i="13"/>
  <c r="E52" i="13"/>
  <c r="G52" i="13"/>
  <c r="C53" i="13"/>
  <c r="E53" i="13"/>
  <c r="F53" i="13"/>
  <c r="G53" i="13"/>
  <c r="C54" i="13"/>
  <c r="E54" i="13"/>
  <c r="F54" i="13"/>
  <c r="G54" i="13"/>
  <c r="C55" i="13"/>
  <c r="E55" i="13"/>
  <c r="F55" i="13"/>
  <c r="G55" i="13"/>
  <c r="C56" i="13"/>
  <c r="E56" i="13"/>
  <c r="F56" i="13"/>
  <c r="G56" i="13"/>
  <c r="C57" i="13"/>
  <c r="E57" i="13"/>
  <c r="F57" i="13"/>
  <c r="G57" i="13"/>
  <c r="C58" i="13"/>
  <c r="D58" i="13"/>
  <c r="E58" i="13"/>
  <c r="F58" i="13"/>
  <c r="G58" i="13"/>
  <c r="C59" i="13"/>
  <c r="D59" i="13"/>
  <c r="E59" i="13"/>
  <c r="F59" i="13"/>
  <c r="G59" i="13"/>
  <c r="C60" i="13"/>
  <c r="D60" i="13"/>
  <c r="E60" i="13"/>
  <c r="F60" i="13"/>
  <c r="G60" i="13"/>
  <c r="C61" i="13"/>
  <c r="D61" i="13"/>
  <c r="E61" i="13"/>
  <c r="F61" i="13"/>
  <c r="G61" i="13"/>
  <c r="C62" i="13"/>
  <c r="E62" i="13"/>
  <c r="F62" i="13"/>
  <c r="G62" i="13"/>
  <c r="C63" i="13"/>
  <c r="E63" i="13"/>
  <c r="F63" i="13"/>
  <c r="G63" i="13"/>
  <c r="C64" i="13"/>
  <c r="E64" i="13"/>
  <c r="F64" i="13"/>
  <c r="G64" i="13"/>
  <c r="C65" i="13"/>
  <c r="D65" i="13"/>
  <c r="E65" i="13"/>
  <c r="F65" i="13"/>
  <c r="G65" i="13"/>
  <c r="C72" i="13"/>
  <c r="D72" i="13"/>
  <c r="E72" i="13"/>
  <c r="F72" i="13"/>
  <c r="G72" i="13"/>
  <c r="C73" i="13"/>
  <c r="D73" i="13"/>
  <c r="E73" i="13"/>
  <c r="F73" i="13"/>
  <c r="G73" i="13"/>
  <c r="C74" i="13"/>
  <c r="D74" i="13"/>
  <c r="E74" i="13"/>
  <c r="F74" i="13"/>
  <c r="G74" i="13"/>
  <c r="C75" i="13"/>
  <c r="D75" i="13"/>
  <c r="E75" i="13"/>
  <c r="F75" i="13"/>
  <c r="G75" i="13"/>
  <c r="C76" i="13"/>
  <c r="D76" i="13"/>
  <c r="E76" i="13"/>
  <c r="F76" i="13"/>
  <c r="G76" i="13"/>
  <c r="C77" i="13"/>
  <c r="D77" i="13"/>
  <c r="E77" i="13"/>
  <c r="F77" i="13"/>
  <c r="G77" i="13"/>
  <c r="C78" i="13"/>
  <c r="D78" i="13"/>
  <c r="E78" i="13"/>
  <c r="F78" i="13"/>
  <c r="G78" i="13"/>
  <c r="C79" i="13"/>
  <c r="D79" i="13"/>
  <c r="E79" i="13"/>
  <c r="F79" i="13"/>
  <c r="G79" i="13"/>
  <c r="C80" i="13"/>
  <c r="D80" i="13"/>
  <c r="E80" i="13"/>
  <c r="F80" i="13"/>
  <c r="G80" i="13"/>
  <c r="C81" i="13"/>
  <c r="D81" i="13"/>
  <c r="E81" i="13"/>
  <c r="F81" i="13"/>
  <c r="G81" i="13"/>
  <c r="C82" i="13"/>
  <c r="D82" i="13"/>
  <c r="E82" i="13"/>
  <c r="F82" i="13"/>
  <c r="G82" i="13"/>
  <c r="C83" i="13"/>
  <c r="D83" i="13"/>
  <c r="E83" i="13"/>
  <c r="F83" i="13"/>
  <c r="G83" i="13"/>
  <c r="C84" i="13"/>
  <c r="D84" i="13"/>
  <c r="E84" i="13"/>
  <c r="F84" i="13"/>
  <c r="G84" i="13"/>
  <c r="C85" i="13"/>
  <c r="D85" i="13"/>
  <c r="E85" i="13"/>
  <c r="F85" i="13"/>
  <c r="G85" i="13"/>
  <c r="C86" i="13"/>
  <c r="D86" i="13"/>
  <c r="E86" i="13"/>
  <c r="F86" i="13"/>
  <c r="G86" i="13"/>
  <c r="C87" i="13"/>
  <c r="D87" i="13"/>
  <c r="E87" i="13"/>
  <c r="F87" i="13"/>
  <c r="G87" i="13"/>
  <c r="D89" i="13"/>
  <c r="E89" i="13"/>
  <c r="F89" i="13"/>
  <c r="D90" i="13"/>
  <c r="E90" i="13"/>
  <c r="F90" i="13"/>
  <c r="D91" i="13"/>
  <c r="E91" i="13"/>
  <c r="F91" i="13"/>
  <c r="D92" i="13"/>
  <c r="E92" i="13"/>
  <c r="F92" i="13"/>
  <c r="D93" i="13"/>
  <c r="E93" i="13"/>
  <c r="F93" i="13"/>
  <c r="C94" i="13"/>
  <c r="D94" i="13"/>
  <c r="E94" i="13"/>
  <c r="F94" i="13"/>
  <c r="G94" i="13"/>
  <c r="C95" i="13"/>
  <c r="D95" i="13"/>
  <c r="E95" i="13"/>
  <c r="F95" i="13"/>
  <c r="G95" i="13"/>
  <c r="C96" i="13"/>
  <c r="D96" i="13"/>
  <c r="E96" i="13"/>
  <c r="F96" i="13"/>
  <c r="G96" i="13"/>
  <c r="C97" i="13"/>
  <c r="D97" i="13"/>
  <c r="E97" i="13"/>
  <c r="F97" i="13"/>
  <c r="G97" i="13"/>
  <c r="C98" i="13"/>
  <c r="D98" i="13"/>
  <c r="E98" i="13"/>
  <c r="F98" i="13"/>
  <c r="G98" i="13"/>
  <c r="C99" i="13"/>
  <c r="D99" i="13"/>
  <c r="E99" i="13"/>
  <c r="F99" i="13"/>
  <c r="G99" i="13"/>
  <c r="C100" i="13"/>
  <c r="G100" i="13"/>
  <c r="C101" i="13"/>
  <c r="D101" i="13"/>
  <c r="E101" i="13"/>
  <c r="F101" i="13"/>
  <c r="G101" i="13"/>
  <c r="C103" i="13"/>
  <c r="D103" i="13"/>
  <c r="E103" i="13"/>
  <c r="F103" i="13"/>
  <c r="G103" i="13"/>
  <c r="C104" i="13"/>
  <c r="D104" i="13"/>
  <c r="E104" i="13"/>
  <c r="F104" i="13"/>
  <c r="G104" i="13"/>
  <c r="C105" i="13"/>
  <c r="D105" i="13"/>
  <c r="E105" i="13"/>
  <c r="F105" i="13"/>
  <c r="G105" i="13"/>
  <c r="C106" i="13"/>
  <c r="D106" i="13"/>
  <c r="E106" i="13"/>
  <c r="F106" i="13"/>
  <c r="G106" i="13"/>
  <c r="C107" i="13"/>
  <c r="D107" i="13"/>
  <c r="E107" i="13"/>
  <c r="F107" i="13"/>
  <c r="G107" i="13"/>
  <c r="C108" i="13"/>
  <c r="D108" i="13"/>
  <c r="E108" i="13"/>
  <c r="F108" i="13"/>
  <c r="G108" i="13"/>
  <c r="C109" i="13"/>
  <c r="D109" i="13"/>
  <c r="E109" i="13"/>
  <c r="F109" i="13"/>
  <c r="G109" i="13"/>
  <c r="C110" i="13"/>
  <c r="D110" i="13"/>
  <c r="E110" i="13"/>
  <c r="F110" i="13"/>
  <c r="G110" i="13"/>
  <c r="C112" i="13"/>
  <c r="D112" i="13"/>
  <c r="E112" i="13"/>
  <c r="F112" i="13"/>
  <c r="G112" i="13"/>
  <c r="C113" i="13"/>
  <c r="D113" i="13"/>
  <c r="E113" i="13"/>
  <c r="F113" i="13"/>
  <c r="G113" i="13"/>
  <c r="C114" i="13"/>
  <c r="D114" i="13"/>
  <c r="E114" i="13"/>
  <c r="F114" i="13"/>
  <c r="G114" i="13"/>
  <c r="C115" i="13"/>
  <c r="D115" i="13"/>
  <c r="E115" i="13"/>
  <c r="F115" i="13"/>
  <c r="G115" i="13"/>
  <c r="C116" i="13"/>
  <c r="D116" i="13"/>
  <c r="E116" i="13"/>
  <c r="F116" i="13"/>
  <c r="G116" i="13"/>
  <c r="C117" i="13"/>
  <c r="D117" i="13"/>
  <c r="E117" i="13"/>
  <c r="F117" i="13"/>
  <c r="G117" i="13"/>
  <c r="C118" i="13"/>
  <c r="D118" i="13"/>
  <c r="E118" i="13"/>
  <c r="F118" i="13"/>
  <c r="G118" i="13"/>
  <c r="C119" i="13"/>
  <c r="D119" i="13"/>
  <c r="E119" i="13"/>
  <c r="F119" i="13"/>
  <c r="G119" i="13"/>
  <c r="C120" i="13"/>
  <c r="D120" i="13"/>
  <c r="E120" i="13"/>
  <c r="F120" i="13"/>
  <c r="G120" i="13"/>
  <c r="C121" i="13"/>
  <c r="D121" i="13"/>
  <c r="E121" i="13"/>
  <c r="F121" i="13"/>
  <c r="G121" i="13"/>
  <c r="C122" i="13"/>
  <c r="D122" i="13"/>
  <c r="E122" i="13"/>
  <c r="F122" i="13"/>
  <c r="G122" i="13"/>
  <c r="C123" i="13"/>
  <c r="D123" i="13"/>
  <c r="E123" i="13"/>
  <c r="F123" i="13"/>
  <c r="G123" i="13"/>
  <c r="C124" i="13"/>
  <c r="D124" i="13"/>
  <c r="E124" i="13"/>
  <c r="F124" i="13"/>
  <c r="G124" i="13"/>
  <c r="C127" i="13"/>
  <c r="G127" i="13"/>
  <c r="D128" i="13"/>
  <c r="E128" i="13"/>
  <c r="F128" i="13"/>
  <c r="D129" i="13"/>
  <c r="E129" i="13"/>
  <c r="F129" i="13"/>
  <c r="D130" i="13"/>
  <c r="E130" i="13"/>
  <c r="F130" i="13"/>
  <c r="D131" i="13"/>
  <c r="E131" i="13"/>
  <c r="F131" i="13"/>
  <c r="D132" i="13"/>
  <c r="E132" i="13"/>
  <c r="F132" i="13"/>
  <c r="D133" i="13"/>
  <c r="E133" i="13"/>
  <c r="F133" i="13"/>
  <c r="D134" i="13"/>
  <c r="E134" i="13"/>
  <c r="F134" i="13"/>
  <c r="D135" i="13"/>
  <c r="E135" i="13"/>
  <c r="F135" i="13"/>
  <c r="D136" i="13"/>
  <c r="E136" i="13"/>
  <c r="F136" i="13"/>
  <c r="D137" i="13"/>
  <c r="E137" i="13"/>
  <c r="F137" i="13"/>
  <c r="D138" i="13"/>
  <c r="E138" i="13"/>
  <c r="F138" i="13"/>
  <c r="D139" i="13"/>
  <c r="E139" i="13"/>
  <c r="F139" i="13"/>
  <c r="F166" i="6"/>
  <c r="G166" i="6"/>
</calcChain>
</file>

<file path=xl/sharedStrings.xml><?xml version="1.0" encoding="utf-8"?>
<sst xmlns="http://schemas.openxmlformats.org/spreadsheetml/2006/main" count="7326" uniqueCount="2594">
  <si>
    <t>• Et je dois en oublier...</t>
    <phoneticPr fontId="6" type="noConversion"/>
  </si>
  <si>
    <t>Les N° de cadre et de moteur sont une bonne base pour savoir ce qu’est réellement votre machine mais il ne faut pas perdre de vue que certains blocs moteurs ont été montés dans des cadres différents sans que la plaque du cadre d’origine ait été reportée, ou même que leurs numéros aient été re-gravés.</t>
  </si>
  <si>
    <t>Sergio</t>
  </si>
  <si>
    <t>V9 Bobber - Roamer</t>
    <phoneticPr fontId="6" type="noConversion"/>
  </si>
  <si>
    <t>à 105mm du bord du fourreau</t>
    <phoneticPr fontId="6" type="noConversion"/>
  </si>
  <si>
    <t>à 120 ± 1,5 mm du bord du fourreau</t>
    <phoneticPr fontId="6" type="noConversion"/>
  </si>
  <si>
    <t>V9 Bobber - Roamer</t>
    <phoneticPr fontId="6"/>
  </si>
  <si>
    <t>CPR8EB-9</t>
  </si>
  <si>
    <t>0,6-0,7</t>
    <phoneticPr fontId="6"/>
  </si>
  <si>
    <t>0.10/0.15</t>
    <phoneticPr fontId="6"/>
  </si>
  <si>
    <t>8/33</t>
    <phoneticPr fontId="6"/>
  </si>
  <si>
    <t>2 (G + D)</t>
    <phoneticPr fontId="6"/>
  </si>
  <si>
    <t>Grigio Piombo</t>
    <phoneticPr fontId="6"/>
  </si>
  <si>
    <t>Rosso Breva (2001)</t>
    <phoneticPr fontId="6"/>
  </si>
  <si>
    <t>Rosso Guzzi (Red Race)</t>
    <phoneticPr fontId="6"/>
  </si>
  <si>
    <t>Nero Guzzi (Black 06/07)</t>
    <phoneticPr fontId="6"/>
  </si>
  <si>
    <t>Azzuro (Light blue 06)</t>
    <phoneticPr fontId="6"/>
  </si>
  <si>
    <t>Bianco Mica (White 06)</t>
    <phoneticPr fontId="6"/>
  </si>
  <si>
    <t>928 XH 913 Palini
or
57E80806 Akzo Nobel</t>
    <phoneticPr fontId="6"/>
  </si>
  <si>
    <t>57E 85804 Akzo Nobel
or
928 XH 644 Palini + Transp. Lucido 923 HS 90</t>
    <phoneticPr fontId="6"/>
  </si>
  <si>
    <t>Palini 928 XH 900 + TRASP. LUCIDO 923 HS 90</t>
  </si>
  <si>
    <t>5.4D-23441 Akzo Nobel</t>
  </si>
  <si>
    <t>54M22705 Akzo Nobel</t>
  </si>
  <si>
    <t>California</t>
    <phoneticPr fontId="6"/>
  </si>
  <si>
    <t>Rosso</t>
    <phoneticPr fontId="6"/>
  </si>
  <si>
    <t>Nero</t>
    <phoneticPr fontId="6"/>
  </si>
  <si>
    <t>White/Grey</t>
    <phoneticPr fontId="6"/>
  </si>
  <si>
    <t>Vintage</t>
    <phoneticPr fontId="6"/>
  </si>
  <si>
    <t>103,935
à
103,965</t>
    <phoneticPr fontId="6"/>
  </si>
  <si>
    <t>DS.08046</t>
  </si>
  <si>
    <t>610.PM02 ASCO-BASECOAT PERLATO BIANCO Schoch</t>
  </si>
  <si>
    <t>Breva 850</t>
    <phoneticPr fontId="6"/>
  </si>
  <si>
    <t>Grigio Excalibur</t>
    <phoneticPr fontId="6"/>
  </si>
  <si>
    <t>675 ALP11-1/3675-003560 Schoch</t>
  </si>
  <si>
    <t>Griso 1100</t>
    <phoneticPr fontId="6"/>
  </si>
  <si>
    <t>Red</t>
    <phoneticPr fontId="6"/>
  </si>
  <si>
    <t>Light blue</t>
    <phoneticPr fontId="6"/>
  </si>
  <si>
    <t>Yellow</t>
    <phoneticPr fontId="6"/>
  </si>
  <si>
    <t>Arancio satinato</t>
    <phoneticPr fontId="6"/>
  </si>
  <si>
    <t>DS02096</t>
  </si>
  <si>
    <t>DS02138</t>
  </si>
  <si>
    <t>3610-010805 Schoch  923MAT3 Palinal</t>
    <phoneticPr fontId="6"/>
  </si>
  <si>
    <t>Nevada IE</t>
    <phoneticPr fontId="6"/>
  </si>
  <si>
    <t>Grigio luce</t>
    <phoneticPr fontId="6"/>
  </si>
  <si>
    <t>Nero Guzzi</t>
    <phoneticPr fontId="6"/>
  </si>
  <si>
    <t>Rosso del Lario</t>
    <phoneticPr fontId="6"/>
  </si>
  <si>
    <t>Rosso (Red 06)</t>
    <phoneticPr fontId="6"/>
  </si>
  <si>
    <t>Nero Guzzi (Black 06)</t>
    <phoneticPr fontId="6"/>
  </si>
  <si>
    <t>Giallo (Yellow 06)</t>
    <phoneticPr fontId="6"/>
  </si>
  <si>
    <t>Lisez-moi</t>
  </si>
  <si>
    <t>Les informations compilées dans les différents tableaux qui suivent proviennent des sources suivantes : </t>
  </si>
  <si>
    <t>• Tableaux établis pour la Scuderia Guzzi par Francesco, dit “Quinze Cotes”</t>
    <phoneticPr fontId="6" type="noConversion"/>
  </si>
  <si>
    <t>• Manuels d’atelier</t>
    <phoneticPr fontId="6" type="noConversion"/>
  </si>
  <si>
    <t>• Manuels d’utilisation</t>
    <phoneticPr fontId="6" type="noConversion"/>
  </si>
  <si>
    <t>Norge 1200 8V</t>
    <phoneticPr fontId="6"/>
  </si>
  <si>
    <t>à 105mm du bord du fourreau</t>
  </si>
  <si>
    <r>
      <t xml:space="preserve">à 105mm du bord du fourreau
</t>
    </r>
    <r>
      <rPr>
        <sz val="10"/>
        <color indexed="12"/>
        <rFont val="Arial"/>
      </rPr>
      <t>(500)</t>
    </r>
  </si>
  <si>
    <r>
      <t xml:space="preserve">Cartouches sans air
90
</t>
    </r>
    <r>
      <rPr>
        <sz val="10"/>
        <color indexed="12"/>
        <rFont val="Arial"/>
      </rPr>
      <t>Cartouches à air
60</t>
    </r>
  </si>
  <si>
    <t>anthrazit-met.</t>
  </si>
  <si>
    <r>
      <t xml:space="preserve">80 ou 60
selon manuels
</t>
    </r>
    <r>
      <rPr>
        <sz val="10"/>
        <color indexed="12"/>
        <rFont val="Arial"/>
      </rPr>
      <t>40</t>
    </r>
  </si>
  <si>
    <t>V65 SP</t>
  </si>
  <si>
    <t>0.15/0.20</t>
  </si>
  <si>
    <t>GUZ 06319</t>
  </si>
  <si>
    <t>VERDE 272 (mica)</t>
  </si>
  <si>
    <t>BLEU (met)</t>
  </si>
  <si>
    <t>750 NTX/ XPA - Motoplat</t>
  </si>
  <si>
    <t>à 110 mm du bord du fourreau
520 ± 2,5</t>
  </si>
  <si>
    <t>2003-2007</t>
  </si>
  <si>
    <t>AMARANTO CALIFORNIA II (met)</t>
  </si>
  <si>
    <t>23 A</t>
  </si>
  <si>
    <t>GUZ 14A</t>
  </si>
  <si>
    <t>GUZ 16B</t>
  </si>
  <si>
    <t>Mille GT - Fourche 35 mm</t>
  </si>
  <si>
    <t>1983-1986</t>
  </si>
  <si>
    <t>10 cannelures</t>
  </si>
  <si>
    <t>CPR8-EB9</t>
    <phoneticPr fontId="6"/>
  </si>
  <si>
    <t>Mille GT Carbu de 30 mm (88-92)</t>
    <phoneticPr fontId="6"/>
  </si>
  <si>
    <t>Mille GT Carbu de 36 mm (91-93)</t>
    <phoneticPr fontId="6"/>
  </si>
  <si>
    <t>California III Carbu de 40 mm
Rupteurs (rare, 90-92)</t>
    <phoneticPr fontId="6"/>
  </si>
  <si>
    <t>1200 Sport</t>
    <phoneticPr fontId="6"/>
  </si>
  <si>
    <t>Black</t>
    <phoneticPr fontId="6"/>
  </si>
  <si>
    <t>Other</t>
    <phoneticPr fontId="6"/>
  </si>
  <si>
    <t>GE22-9659 Basf</t>
  </si>
  <si>
    <t>Red</t>
    <phoneticPr fontId="6"/>
  </si>
  <si>
    <t>5.4D.23441 Akzo Nobel</t>
  </si>
  <si>
    <t>• Guzziology version 5.3 d’octobre 2002, Dave Richardson (à compte d’auteur)</t>
    <phoneticPr fontId="6" type="noConversion"/>
  </si>
  <si>
    <t>• Dell’Orto Tuning Guide</t>
    <phoneticPr fontId="6" type="noConversion"/>
  </si>
  <si>
    <t>• RMT N°2, 21, 45, 53</t>
    <phoneticPr fontId="6" type="noConversion"/>
  </si>
  <si>
    <t>• Divers sites pour ce qui concerne les couleurs (en plus du Guzziology)</t>
    <phoneticPr fontId="6" type="noConversion"/>
  </si>
  <si>
    <t>W27ES-U</t>
  </si>
  <si>
    <t>N2C</t>
  </si>
  <si>
    <t>W3CC</t>
  </si>
  <si>
    <t>W20EX-U13</t>
  </si>
  <si>
    <t>route ant., post.</t>
  </si>
  <si>
    <t>500 ± 2,5</t>
  </si>
  <si>
    <t>BR7ES</t>
  </si>
  <si>
    <t>KR 111 111 à n/d</t>
  </si>
  <si>
    <t>n/d</t>
  </si>
  <si>
    <t>133 C</t>
  </si>
  <si>
    <t>156 E</t>
  </si>
  <si>
    <t>BLEU ARGENTINA 234 (met)</t>
  </si>
  <si>
    <t>GUZ 96564</t>
  </si>
  <si>
    <t>GUZ 96563</t>
  </si>
  <si>
    <t>142 B</t>
  </si>
  <si>
    <t>PANNA 417 CALIF EVO</t>
  </si>
  <si>
    <t>GUZ 96562</t>
  </si>
  <si>
    <t>142 A</t>
  </si>
  <si>
    <t>GUZ 65576</t>
  </si>
  <si>
    <t>NERO  929R486 Palinal
or
ARDESIA  54 M 22.710 Akzo Nobel</t>
    <phoneticPr fontId="6"/>
  </si>
  <si>
    <t>Nero</t>
    <phoneticPr fontId="6"/>
  </si>
  <si>
    <t>LS 66013</t>
  </si>
  <si>
    <t>08048</t>
    <phoneticPr fontId="6"/>
  </si>
  <si>
    <t>DS08042</t>
  </si>
  <si>
    <t>Blue Midnight</t>
    <phoneticPr fontId="6"/>
  </si>
  <si>
    <t>DS08039</t>
    <phoneticPr fontId="6"/>
  </si>
  <si>
    <t>+ 5.4M.22705 Akzo Nobel for fuel tank stripes</t>
    <phoneticPr fontId="6"/>
  </si>
  <si>
    <t>Breva 750</t>
    <phoneticPr fontId="6"/>
  </si>
  <si>
    <t>Nero Ollare</t>
    <phoneticPr fontId="6"/>
  </si>
  <si>
    <t>California 1400</t>
    <phoneticPr fontId="6"/>
  </si>
  <si>
    <t>Valeurs en bleu = Guzziology V7.0 03/2009</t>
    <phoneticPr fontId="6"/>
  </si>
  <si>
    <t>36°</t>
    <phoneticPr fontId="6"/>
  </si>
  <si>
    <t>62°</t>
    <phoneticPr fontId="6"/>
  </si>
  <si>
    <t>58°</t>
    <phoneticPr fontId="6"/>
  </si>
  <si>
    <t>30°</t>
    <phoneticPr fontId="6"/>
  </si>
  <si>
    <t>1992-1993 ou 1994-1997</t>
    <phoneticPr fontId="6"/>
  </si>
  <si>
    <t>KDH 111 111 à n/d
KDU, KDP</t>
    <phoneticPr fontId="6"/>
  </si>
  <si>
    <t>1000 S Digiplex</t>
  </si>
  <si>
    <t>929R486 Palinal
or
ARDESIA  54 M 22.710 Akzo Nobel</t>
    <phoneticPr fontId="6"/>
  </si>
  <si>
    <t>LDS08040
LDS08043</t>
    <phoneticPr fontId="6"/>
  </si>
  <si>
    <t>5.4D.23441 Akzo Nobel</t>
    <phoneticPr fontId="6"/>
  </si>
  <si>
    <t>5.4M.22705 Akzo Nobel</t>
  </si>
  <si>
    <t>Norge 1200</t>
    <phoneticPr fontId="6"/>
  </si>
  <si>
    <t>Breva 1100</t>
    <phoneticPr fontId="6"/>
  </si>
  <si>
    <t>Back</t>
    <phoneticPr fontId="6"/>
  </si>
  <si>
    <t>Grey</t>
    <phoneticPr fontId="6"/>
  </si>
  <si>
    <t>Orange</t>
    <phoneticPr fontId="6"/>
  </si>
  <si>
    <t>Bianco diamante</t>
    <phoneticPr fontId="6"/>
  </si>
  <si>
    <t>928XV374 Palinal</t>
  </si>
  <si>
    <t>Options : 6/32 - 8/33 - 9/34</t>
  </si>
  <si>
    <t>CE 00 AA à CE 99 AGZ</t>
  </si>
  <si>
    <t>125 TURISMO</t>
  </si>
  <si>
    <t>11 111 à n/d
puis
EAA 00 à ECA 99</t>
  </si>
  <si>
    <t>520 ± 2,5</t>
  </si>
  <si>
    <t>Griso 850 IE - Interne</t>
  </si>
  <si>
    <t>850 Le Mans II</t>
  </si>
  <si>
    <t>Couleurs 2009
Infos Agostini 05/2009</t>
    <phoneticPr fontId="6"/>
  </si>
  <si>
    <t>9739-9083</t>
  </si>
  <si>
    <t>gewehrlauf-grau</t>
  </si>
  <si>
    <t>9739-9090</t>
  </si>
  <si>
    <t>GUZ 0
GUZ 13</t>
  </si>
  <si>
    <t xml:space="preserve"> GUZ 65201</t>
  </si>
  <si>
    <t>Bianco Mica (White Blue 06)</t>
    <phoneticPr fontId="6"/>
  </si>
  <si>
    <t>DS02074</t>
  </si>
  <si>
    <t>+ 928XV051 Palini for fuel tank stripes</t>
    <phoneticPr fontId="6"/>
  </si>
  <si>
    <t>5,4M.22705 Akzo Nobel
+ 928XH913 Palini for fuel tank stripes</t>
    <phoneticPr fontId="6"/>
  </si>
  <si>
    <t>LDS08040</t>
  </si>
  <si>
    <t>929R486 Palinal
or
54M22705 Akzo Nobel</t>
    <phoneticPr fontId="6"/>
  </si>
  <si>
    <t>1000 Quota</t>
  </si>
  <si>
    <t>perlmuttweiß</t>
  </si>
  <si>
    <t>141 E</t>
  </si>
  <si>
    <t>BIANCO 410 (latte)</t>
  </si>
  <si>
    <t>GREGGIO
BLEU CARABINIERI
VERDE POLIZIA STRADA
VERDE ESERTICO
VERDE JUGOSLAVIA
BLEU ROMA
SABBIA SAHARA
AZZURO MEDIO FIAT - POL. STR.</t>
    <phoneticPr fontId="6"/>
  </si>
  <si>
    <t>NUOVO FALCONE</t>
    <phoneticPr fontId="6"/>
  </si>
  <si>
    <r>
      <t xml:space="preserve">600
</t>
    </r>
    <r>
      <rPr>
        <sz val="10"/>
        <color indexed="12"/>
        <rFont val="Arial"/>
      </rPr>
      <t xml:space="preserve">500
</t>
    </r>
    <r>
      <rPr>
        <b/>
        <sz val="10"/>
        <rFont val="Arial"/>
      </rPr>
      <t>Convertisseur</t>
    </r>
    <r>
      <rPr>
        <sz val="10"/>
        <rFont val="Arial"/>
      </rPr>
      <t xml:space="preserve">
1,5 ou 1,7 L</t>
    </r>
    <phoneticPr fontId="6" type="noConversion"/>
  </si>
  <si>
    <t>IU24</t>
    <phoneticPr fontId="6"/>
  </si>
  <si>
    <t>ZIGOLO 98 cc &amp; 110 cc</t>
  </si>
  <si>
    <t>LODOLA 235 cc Gran Turismo</t>
  </si>
  <si>
    <t>Colver 347 1001</t>
  </si>
  <si>
    <t>2004-2007</t>
    <phoneticPr fontId="6"/>
  </si>
  <si>
    <t>Ref Moto-Spezial</t>
  </si>
  <si>
    <t>Colver 347 2419</t>
  </si>
  <si>
    <t>Gicleurs</t>
  </si>
  <si>
    <t>9739-9047</t>
  </si>
  <si>
    <t>V 1000 CONVERT</t>
  </si>
  <si>
    <r>
      <t xml:space="preserve">100 </t>
    </r>
    <r>
      <rPr>
        <sz val="10"/>
        <color indexed="12"/>
        <rFont val="Arial"/>
      </rPr>
      <t>(60)</t>
    </r>
    <r>
      <rPr>
        <sz val="10"/>
        <color indexed="8"/>
        <rFont val="Arial"/>
        <family val="2"/>
      </rPr>
      <t xml:space="preserve">
1,5 à 2,5 Bars</t>
    </r>
  </si>
  <si>
    <t>(500)</t>
  </si>
  <si>
    <t>V35 Imola - Motoplat</t>
  </si>
  <si>
    <t>K-18
K-18
K-27</t>
  </si>
  <si>
    <t>3
2
3</t>
  </si>
  <si>
    <t>9739-9048</t>
  </si>
  <si>
    <t>coral red</t>
  </si>
  <si>
    <t>1000 SP III - Motoplat</t>
  </si>
  <si>
    <t>black</t>
  </si>
  <si>
    <t>à 110 mm du bord du fourreau
Sans ressort</t>
    <phoneticPr fontId="6" type="noConversion"/>
  </si>
  <si>
    <t>400 ± 2,5</t>
    <phoneticPr fontId="6" type="noConversion"/>
  </si>
  <si>
    <t>Norge 1200 8V</t>
    <phoneticPr fontId="6" type="noConversion"/>
  </si>
  <si>
    <t>Norge 1200 8V</t>
    <phoneticPr fontId="6"/>
  </si>
  <si>
    <t>PMR8B</t>
    <phoneticPr fontId="6"/>
  </si>
  <si>
    <t>V65 CUSTOM</t>
  </si>
  <si>
    <t>California Vintage</t>
  </si>
  <si>
    <t>249 C</t>
  </si>
  <si>
    <t>Le remplissage des fourches se fait :
- sans ressort
- tube en fin de course basse
- en mesurant la hauteur libre d'huile entre le bord du fourreau et le niveau d'huile
Fourches Marzocchi : 150 mm
Fourches Kaifa : 120 ± 1,5 mm</t>
    <phoneticPr fontId="6" type="noConversion"/>
  </si>
  <si>
    <t>750 NTX
avant moteur LT10297</t>
  </si>
  <si>
    <t>Trentacinque (V35GT)</t>
  </si>
  <si>
    <t>Les levées sont mesurées au niveau du grain du basculeur</t>
  </si>
  <si>
    <t>Vis
richesse</t>
  </si>
  <si>
    <t>AIRONE</t>
  </si>
  <si>
    <t>CONDOR</t>
  </si>
  <si>
    <t>1928-1940</t>
  </si>
  <si>
    <t>1100 SPORT Injection</t>
  </si>
  <si>
    <t>Données du Guzzioloogy</t>
  </si>
  <si>
    <t>California Stone</t>
  </si>
  <si>
    <t>V35 PA</t>
  </si>
  <si>
    <t>ROSSO FUOCO '60</t>
  </si>
  <si>
    <t>750 SP
à partir de moteur LT10297</t>
  </si>
  <si>
    <t>California II Boite 5</t>
  </si>
  <si>
    <t>Breva 1100 IE</t>
  </si>
  <si>
    <t>1000 Strada Digiplex</t>
  </si>
  <si>
    <t>1100 Sport IE (KF)</t>
  </si>
  <si>
    <t>12/44</t>
  </si>
  <si>
    <t>PHF 36 (Moteurs VN)</t>
  </si>
  <si>
    <t>268 AR
266 AR
261 AB 1</t>
  </si>
  <si>
    <t>GUZ 06273</t>
  </si>
  <si>
    <t>IIdem 2 V.T.</t>
  </si>
  <si>
    <t>En bleu</t>
  </si>
  <si>
    <t>ROSSO FUOCO '98</t>
  </si>
  <si>
    <t>MGS-01</t>
  </si>
  <si>
    <t>1987-1989</t>
  </si>
  <si>
    <t>W22ES</t>
  </si>
  <si>
    <t>N4C</t>
  </si>
  <si>
    <t>W4C2</t>
  </si>
  <si>
    <t>W24ES</t>
  </si>
  <si>
    <t>N3C</t>
  </si>
  <si>
    <t>W4C1</t>
  </si>
  <si>
    <t>- Par défaut, mesure entre le centre de chaque bras, coté roue (pont ôté)
- HT = Hors tout = aux points de pivots</t>
    <phoneticPr fontId="6"/>
  </si>
  <si>
    <t>Pour ces fourches, il existe de très importantes incertitudes de volumes d’huile dûes aux informations parfois troublantes des manuels officiels.
En l’état actuel de nos connaissances et par recoupement, il semblerait que les fourches équipées de cartouches "tête en haut" nécessitent un volume de l’ordre de 150 ml, alors que les fourches équipées de cartouches "tête en bas" nécessitent un volume de l'ordre de 70 ml. Par ailleurs, lorsqu'il y a des "grands" volumes, l'huile sert plus ou moins de ressort de butée.
Les données des manuels semblant parfois incohérantes, il semble légitime de penser que les fourches montées avec des cartouches dont la tête est dans le fourreau nécessitent moins d'huile que celle montées dans l'autre sens. Mais ceci ne peut être considéré comme une règle absolue.</t>
    <phoneticPr fontId="6" type="noConversion"/>
  </si>
  <si>
    <t>entre 1 et 29 509</t>
  </si>
  <si>
    <t>dull black</t>
  </si>
  <si>
    <t>9739-9027</t>
  </si>
  <si>
    <t>Madeira</t>
  </si>
  <si>
    <r>
      <t xml:space="preserve">POUR LES MACHINES À MOTEUR DOUBLE ALLUMAGE AINSI QUE LES BREVA &amp; NEVADA 750 IE
</t>
    </r>
    <r>
      <rPr>
        <sz val="10"/>
        <color indexed="8"/>
        <rFont val="Arial"/>
        <family val="2"/>
      </rPr>
      <t>voir les Notes techniques</t>
    </r>
    <phoneticPr fontId="6" type="noConversion"/>
  </si>
  <si>
    <t>NOTA IMPORTANT HUILE MOTEUR ET NIVEAUX</t>
    <phoneticPr fontId="6" type="noConversion"/>
  </si>
  <si>
    <t>Voir note infra</t>
    <phoneticPr fontId="6" type="noConversion"/>
  </si>
  <si>
    <t>1991-1994</t>
  </si>
  <si>
    <t>1996-1997</t>
  </si>
  <si>
    <t>1937-1949</t>
  </si>
  <si>
    <t>GTS</t>
  </si>
  <si>
    <t>1934-1940</t>
  </si>
  <si>
    <t>GTV</t>
  </si>
  <si>
    <t>silver</t>
  </si>
  <si>
    <t>bright black</t>
  </si>
  <si>
    <t>frame</t>
  </si>
  <si>
    <t>BP6ES
BP6EVX
BPR6EIX</t>
  </si>
  <si>
    <t>BP7ES
BP7EVX
BPR7EIX</t>
  </si>
  <si>
    <t>MD 11 111 à MD 14 896</t>
  </si>
  <si>
    <t>bande adesive</t>
  </si>
  <si>
    <t>CALIFORNIA 1400 TOURING ABS</t>
    <phoneticPr fontId="6"/>
  </si>
  <si>
    <t>10/35</t>
  </si>
  <si>
    <t>750 Nevada
avant moteur LT10297</t>
  </si>
  <si>
    <t>KL 11 111 à n/d</t>
  </si>
  <si>
    <t>V7 Classic</t>
  </si>
  <si>
    <t>1000 CALIFORNIA CLASSIC</t>
  </si>
  <si>
    <t>9739-9004</t>
  </si>
  <si>
    <t>rosso vivo</t>
  </si>
  <si>
    <t>VY 11 111 à VY 11 450</t>
  </si>
  <si>
    <t>10/41</t>
  </si>
  <si>
    <t>KE 11 111 à KE 12 570</t>
  </si>
  <si>
    <t>V11 Rosso Mandello</t>
  </si>
  <si>
    <t>LF 30 000 à n/d</t>
  </si>
  <si>
    <t>V35 PA - Motoplat</t>
  </si>
  <si>
    <t>V50 - Bosch</t>
  </si>
  <si>
    <t>350 Nevada / Nevada PA</t>
  </si>
  <si>
    <t>Trentacinque (V35 GT)</t>
  </si>
  <si>
    <t>V75 / V75 PA</t>
  </si>
  <si>
    <t>750 NTX / XPA</t>
  </si>
  <si>
    <t>California III Carbu de 36 mm
Digiplex ou Motoplat
ou Injection (qqs rares 91-93)</t>
    <phoneticPr fontId="6"/>
  </si>
  <si>
    <t>California III Carbu de 30mm
Rupteurs ou Motoplat
ou injection (88-92)</t>
    <phoneticPr fontId="6"/>
  </si>
  <si>
    <t>V7 Spécial, Ambassador</t>
  </si>
  <si>
    <t>1000 S Carbu de 40 mm
Moteur "VV" (90-92)</t>
    <phoneticPr fontId="6"/>
  </si>
  <si>
    <t>1000 S Carbu de 36
Moteur "VN" (91-93)</t>
    <phoneticPr fontId="6"/>
  </si>
  <si>
    <t>V7 Ambassador (rare)</t>
    <phoneticPr fontId="6"/>
  </si>
  <si>
    <t>Moteurs 1200 4V</t>
    <phoneticPr fontId="6"/>
  </si>
  <si>
    <t>5.4D.23.441 AKZO NOBEL
5.4M.22.705 AKZO NOBEL
SCHOCH 675 ALP11 - 1/3675-003560 - cod. L.T. 738-A</t>
    <phoneticPr fontId="6"/>
  </si>
  <si>
    <t>NORGE 1200 8V</t>
    <phoneticPr fontId="6"/>
  </si>
  <si>
    <t>2010 -</t>
    <phoneticPr fontId="6"/>
  </si>
  <si>
    <t>1939-1957</t>
  </si>
  <si>
    <t>Norge 850 IE</t>
  </si>
  <si>
    <t>Norge 850</t>
  </si>
  <si>
    <t>Les correspondances viennent du site http://www.flashpoint-direct.co.uk et du catalogue Stein-Dinse</t>
  </si>
  <si>
    <t>VG 11 111 à VG 25 693</t>
  </si>
  <si>
    <t>CHIU</t>
  </si>
  <si>
    <t>1974-1976</t>
  </si>
  <si>
    <t>LG 30 000 à n/d</t>
  </si>
  <si>
    <t>PD 11 111 à n/d</t>
  </si>
  <si>
    <t>Cases jaunes : cylindres ronds</t>
  </si>
  <si>
    <t>1493 9950</t>
  </si>
  <si>
    <t>NOTA IMPORTANT FOURCHES À CARTOUCHES</t>
    <phoneticPr fontId="6" type="noConversion"/>
  </si>
  <si>
    <t>BEIGE 443</t>
  </si>
  <si>
    <t>GUZ 06233</t>
  </si>
  <si>
    <t>185 A</t>
  </si>
  <si>
    <t>1000 Le Mans IV</t>
  </si>
  <si>
    <t>PM 11 111 à PM 12 530</t>
  </si>
  <si>
    <t>850 GT, Eldorado, California : tambours</t>
  </si>
  <si>
    <t>850 T3 Attelé</t>
  </si>
  <si>
    <t>6/32</t>
  </si>
  <si>
    <t>B6HS
B6HVX
BR6HIX</t>
  </si>
  <si>
    <t>C8HSA
C8HVX
CR8HIX</t>
  </si>
  <si>
    <t>B9ES
B9EVX
BR9EIX</t>
  </si>
  <si>
    <t>Norge 1200</t>
  </si>
  <si>
    <t>1000 Le Mans IV (CI)</t>
  </si>
  <si>
    <t>1000 Le Mans V</t>
  </si>
  <si>
    <t>125 C (sans ailettes de refroidissement)</t>
  </si>
  <si>
    <t>1100 CALIFORNIA SPECIAL SPORT</t>
  </si>
  <si>
    <t>L85
L86
L86C</t>
  </si>
  <si>
    <t>IM 00 AA à IM 80 TV</t>
  </si>
  <si>
    <t>LODOLA 235 REGOLARITA</t>
  </si>
  <si>
    <t>KTA 111 111...</t>
  </si>
  <si>
    <t>750 Nevada Classic IE</t>
  </si>
  <si>
    <t>yellow</t>
  </si>
  <si>
    <t>9739-9031</t>
  </si>
  <si>
    <t>V35 III - Motoplat</t>
  </si>
  <si>
    <t>X24ES-U</t>
  </si>
  <si>
    <t>A6
R6</t>
  </si>
  <si>
    <t>California 1100</t>
  </si>
  <si>
    <t>metallized grey-brown</t>
  </si>
  <si>
    <t>9739-9038</t>
  </si>
  <si>
    <t>dark red</t>
  </si>
  <si>
    <t>DP8EA-9
DP8EVX-9
DPR8EIX-9</t>
  </si>
  <si>
    <t>1975-1983</t>
  </si>
  <si>
    <t>VC 11 111 à VC 13 793</t>
  </si>
  <si>
    <t>PG 30 000 à n/d</t>
  </si>
  <si>
    <t>D8EA
D8EVX
DR8EIX</t>
  </si>
  <si>
    <t>V65 C - Rupteurs</t>
  </si>
  <si>
    <t>GRISO 1200 8V</t>
  </si>
  <si>
    <t>California III classic
Carb &amp; IE</t>
  </si>
  <si>
    <t>http://www.thisoldtractor.com/guzzitech.dk/gb_en_technical_moto-guzzi-frame-numbers.htm#the_lm1-lm2_change_mystery!</t>
  </si>
  <si>
    <t>V35 II - Rupteurs</t>
  </si>
  <si>
    <t>AIRONE (cade en tôle emboutie)</t>
  </si>
  <si>
    <t>V35 - Rupteurs</t>
  </si>
  <si>
    <t>V50 - Rupteurs</t>
  </si>
  <si>
    <t>VE 11 111 à VE 17 311</t>
    <phoneticPr fontId="6"/>
  </si>
  <si>
    <t>Gandola QP 01970</t>
  </si>
  <si>
    <t>rosso Le Mans</t>
  </si>
  <si>
    <t>GUZ 5</t>
  </si>
  <si>
    <t xml:space="preserve"> GUZ 65208</t>
  </si>
  <si>
    <t>1,8 avec filtre</t>
  </si>
  <si>
    <t>KG 11166 à KG 11215</t>
  </si>
  <si>
    <t>SOUPAPES</t>
  </si>
  <si>
    <t>PY 11 111 à n/d</t>
  </si>
  <si>
    <t>PY 21 111 à n/d</t>
  </si>
  <si>
    <t>Les informations écrites en BLEU proviennent du Guzziology (David Richardson, version 5.3, 10/2002 + version 7.0 03/2009)</t>
    <phoneticPr fontId="6" type="noConversion"/>
  </si>
  <si>
    <t>9739-9079
9739-9097</t>
  </si>
  <si>
    <t>0610049  222.0   carminio solido</t>
  </si>
  <si>
    <t>PLS 250</t>
  </si>
  <si>
    <t>1992-1997</t>
  </si>
  <si>
    <t>V50 CUSTOM</t>
  </si>
  <si>
    <t>2 V.T.</t>
  </si>
  <si>
    <t>Serbatoio benzina: rettangolo lato superiore</t>
  </si>
  <si>
    <t>1968-1969</t>
  </si>
  <si>
    <t>Particolari 2 V.T con altro colore. 
Serbatoio benzina: cornice delle mandorle laterali e dello sportello vano porta attrezzi.
Serbatoio olio, borchie laterali</t>
  </si>
  <si>
    <t>FAGGIO</t>
  </si>
  <si>
    <t>/8015</t>
  </si>
  <si>
    <t>1938</t>
  </si>
  <si>
    <t>GT 2VT</t>
  </si>
  <si>
    <t>1981</t>
  </si>
  <si>
    <t>1993-1996</t>
  </si>
  <si>
    <t>F 00 AA à R 99 HV</t>
  </si>
  <si>
    <t>1000 Le Mans IV
Voir aussi en fin de document</t>
  </si>
  <si>
    <t>V35 II - Bosch</t>
  </si>
  <si>
    <t>LY, LYA</t>
    <phoneticPr fontId="6"/>
  </si>
  <si>
    <t>V7 Cafe Classic</t>
  </si>
  <si>
    <t>V75 T</t>
  </si>
  <si>
    <t>1000 CALIFORNIA III IE / RR</t>
  </si>
  <si>
    <t>66 E</t>
  </si>
  <si>
    <t>8/31</t>
  </si>
  <si>
    <t>1980-1983</t>
  </si>
  <si>
    <t>GT 17</t>
  </si>
  <si>
    <t>1956-1958</t>
  </si>
  <si>
    <t>telaio, cavalletto centr., culle dx-sx. forc. ant, paraf. ant., supp. cupolino</t>
  </si>
  <si>
    <t>ruote ant. -post.</t>
  </si>
  <si>
    <t>V65 PA - Motoplat</t>
  </si>
  <si>
    <t>Z 00 AA à Z 99 BZ</t>
  </si>
  <si>
    <t>base inf. serbatoio, paraf. ant e post., cop. copriacc. dx., sx.</t>
  </si>
  <si>
    <t>1981-1982</t>
  </si>
  <si>
    <t>134 A</t>
  </si>
  <si>
    <t>1989-1994</t>
  </si>
  <si>
    <t>G.T.W.</t>
  </si>
  <si>
    <t>1968-1970</t>
  </si>
  <si>
    <t>1991-1993</t>
  </si>
  <si>
    <t>1000 CALIFORNIA III (soupapes 44/37)</t>
  </si>
  <si>
    <t>/8082</t>
  </si>
  <si>
    <t>V75 PA - Motoplat</t>
  </si>
  <si>
    <t>D9EA
D9EVX
DR9EIX</t>
  </si>
  <si>
    <t>0610081    5.0   nero intenso</t>
  </si>
  <si>
    <t>verde petrolio
VERDE SP 1000 284</t>
  </si>
  <si>
    <t xml:space="preserve"> GUZ 49789</t>
  </si>
  <si>
    <t>Patinal : 926STD19M (bianco)
925STD19L (perlato)</t>
  </si>
  <si>
    <t>Glasurit 69 GAT 1994</t>
  </si>
  <si>
    <t>KS 111 111...</t>
  </si>
  <si>
    <t>850 LE MANS</t>
  </si>
  <si>
    <r>
      <t xml:space="preserve">60 </t>
    </r>
    <r>
      <rPr>
        <sz val="10"/>
        <color indexed="12"/>
        <rFont val="Arial"/>
      </rPr>
      <t>(50)</t>
    </r>
    <r>
      <rPr>
        <sz val="10"/>
        <color indexed="8"/>
        <rFont val="Arial"/>
        <family val="2"/>
      </rPr>
      <t xml:space="preserve">
2 à 3 bar</t>
    </r>
  </si>
  <si>
    <t>freuerrot</t>
  </si>
  <si>
    <t>1000 S / with KT (soupapes 47/40)</t>
  </si>
  <si>
    <t>1000 S (soupapes 44/37)</t>
  </si>
  <si>
    <t>V11 Sport Scura</t>
  </si>
  <si>
    <t>1966-1974</t>
  </si>
  <si>
    <t>Volano: corona centrale. 
Cerchi ruota: scanalatura centrale.</t>
  </si>
  <si>
    <t>CROMATURA</t>
  </si>
  <si>
    <t>Gandola Glicox 226 091</t>
  </si>
  <si>
    <t>Max Meyer Punto 426A</t>
  </si>
  <si>
    <t>Breva 750 IE</t>
  </si>
  <si>
    <t>Breva 750 IE PA</t>
  </si>
  <si>
    <t>V35 III</t>
  </si>
  <si>
    <t>V35 Florida</t>
  </si>
  <si>
    <t>Nuova Univer : Duracril 651 NASL</t>
  </si>
  <si>
    <t>Colver 381.9.012</t>
  </si>
  <si>
    <t>Gandola QP-01970</t>
  </si>
  <si>
    <t>rosso amaranto</t>
  </si>
  <si>
    <t>California 1100 carb (KC)</t>
  </si>
  <si>
    <t>telaio, forcellone, culle</t>
  </si>
  <si>
    <t>1929-1930</t>
  </si>
  <si>
    <t>V65 SP - Elect</t>
  </si>
  <si>
    <t>750 X PA</t>
  </si>
  <si>
    <t>9739-9080</t>
  </si>
  <si>
    <t>graumet.</t>
  </si>
  <si>
    <t>Rosso
Nero
Grigio</t>
    <phoneticPr fontId="6"/>
  </si>
  <si>
    <t>GT (NORGE)</t>
  </si>
  <si>
    <t>1966-1970</t>
  </si>
  <si>
    <t>1932-1939</t>
  </si>
  <si>
    <t>Cartouches sans air
90
Cartouches à air
60</t>
  </si>
  <si>
    <t>1976-1983</t>
  </si>
  <si>
    <t>1987-1992</t>
  </si>
  <si>
    <t>BEIGE QUOTA 1000</t>
  </si>
  <si>
    <t>GUZ 21 C</t>
  </si>
  <si>
    <t>BLEU QUOTA 1000 (met)</t>
  </si>
  <si>
    <t>GUZ 22A</t>
  </si>
  <si>
    <t>sun yellow</t>
  </si>
  <si>
    <t>english green</t>
  </si>
  <si>
    <t>schwarz-met.</t>
  </si>
  <si>
    <t>GUZ 20</t>
  </si>
  <si>
    <t>Glasurit 91 183/800</t>
  </si>
  <si>
    <t>NERO CALIF EVOL</t>
  </si>
  <si>
    <t>GUZ 96560</t>
  </si>
  <si>
    <t>GUZ 96559</t>
  </si>
  <si>
    <t>GUZ 96558</t>
  </si>
  <si>
    <t>156 B</t>
  </si>
  <si>
    <t>GUZ 01905</t>
  </si>
  <si>
    <t>156 C</t>
  </si>
  <si>
    <t>GUZ 06104</t>
  </si>
  <si>
    <t>GUZ 06135</t>
  </si>
  <si>
    <t>156 D</t>
  </si>
  <si>
    <t>dunkerot met.</t>
  </si>
  <si>
    <t>DB 11 111 à DB 20 285</t>
  </si>
  <si>
    <t>VK2 15 000 à VK2 15 998</t>
  </si>
  <si>
    <t>V7 SPECIAL</t>
  </si>
  <si>
    <t>1969-1971</t>
  </si>
  <si>
    <t>VY 50 001 à VY 50 785</t>
  </si>
  <si>
    <t>SOURCES</t>
  </si>
  <si>
    <t>Le pont de 6/32 a équipé les 1res machines européennes (1987) et les machines US sans carénage jusqu'en 92. Arbre à cannelures fines (20 dents)</t>
  </si>
  <si>
    <t>W16FS-U</t>
  </si>
  <si>
    <t>AIRONE SPORT Teledraulic</t>
  </si>
  <si>
    <t>1949-1951</t>
  </si>
  <si>
    <t>sans</t>
  </si>
  <si>
    <t>24°</t>
  </si>
  <si>
    <t>9739-9046</t>
  </si>
  <si>
    <t>W7A
W7AC</t>
  </si>
  <si>
    <t>green stripes</t>
  </si>
  <si>
    <t>green</t>
  </si>
  <si>
    <t>light metallized green</t>
  </si>
  <si>
    <t>1956-1959</t>
  </si>
  <si>
    <t>L 00 AA à L 99 FL</t>
  </si>
  <si>
    <t>2 V</t>
  </si>
  <si>
    <t>VG 18 781 à VG 25 693</t>
  </si>
  <si>
    <t>0.10/0.13</t>
  </si>
  <si>
    <t>650 NTX</t>
  </si>
  <si>
    <t>B8ES
B8EVX
BR8EIX</t>
  </si>
  <si>
    <t>125 Turismo</t>
  </si>
  <si>
    <t>Cran</t>
  </si>
  <si>
    <t>1976-1976</t>
  </si>
  <si>
    <t>DA 11 111 à DA 18 225</t>
  </si>
  <si>
    <t>DINGO 3V 50cc</t>
  </si>
  <si>
    <t>California II</t>
  </si>
  <si>
    <t>/8172</t>
  </si>
  <si>
    <t>9739-9015</t>
  </si>
  <si>
    <t>Cases grisées</t>
  </si>
  <si>
    <t>Griso 1100 IE</t>
  </si>
  <si>
    <t>1000 CALIFORNIA III (soupapes 47/40)</t>
  </si>
  <si>
    <t>9739-9071</t>
  </si>
  <si>
    <t>CHAMBRE</t>
  </si>
  <si>
    <t>GRIGIO 850 T4 GR 598 (met)</t>
  </si>
  <si>
    <t>GRIGIO ARGENTO 850 T5 (met)</t>
  </si>
  <si>
    <t>43 D</t>
  </si>
  <si>
    <t>GUZ 19B</t>
  </si>
  <si>
    <t>RED V35 III</t>
  </si>
  <si>
    <t>GUZ 2</t>
  </si>
  <si>
    <t>NERO LOTUS 65204 533 (met)</t>
  </si>
  <si>
    <t>GUZ 20/24</t>
  </si>
  <si>
    <t>BLEU 227 QUOTA 1000 (met)</t>
  </si>
  <si>
    <t>STORNELLO 160 4 vitesses</t>
  </si>
  <si>
    <t>FALCONE</t>
  </si>
  <si>
    <t>44°</t>
  </si>
  <si>
    <t>10°</t>
  </si>
  <si>
    <t>54°</t>
  </si>
  <si>
    <t>34°</t>
  </si>
  <si>
    <t>62°</t>
  </si>
  <si>
    <t>32°</t>
  </si>
  <si>
    <t>B10</t>
  </si>
  <si>
    <t>VR 11 111 à VR 13 115</t>
  </si>
  <si>
    <t>850 Nuova T5</t>
  </si>
  <si>
    <t>V65, V65 SP</t>
  </si>
  <si>
    <t>PL 11 111 à PL 21 090</t>
  </si>
  <si>
    <t>B8ES
B8EVX</t>
  </si>
  <si>
    <t>BR8ES
BR8EVX
BR8EIX</t>
  </si>
  <si>
    <t>1953-1957</t>
  </si>
  <si>
    <t>Tel: + 33(0) 4 76 53 71 81
Fax: + 33(0) 4 76 53 71 89</t>
  </si>
  <si>
    <t>VN 20 106 à n/d</t>
  </si>
  <si>
    <t>Selon RMT N°2</t>
  </si>
  <si>
    <t>GUZ 65582</t>
  </si>
  <si>
    <t>GUZ 65578</t>
  </si>
  <si>
    <t>GUZ 65583</t>
  </si>
  <si>
    <t>GUZ 65577</t>
  </si>
  <si>
    <t>GUZ 96561</t>
  </si>
  <si>
    <t>GUZ 96566</t>
  </si>
  <si>
    <t>GUZ 96565</t>
  </si>
  <si>
    <t>142 C</t>
  </si>
  <si>
    <t>GIALLO SOLE CALIF EVO</t>
  </si>
  <si>
    <t>64°</t>
  </si>
  <si>
    <t>V35 Imola - Rupteurs</t>
  </si>
  <si>
    <t>GUZ 49786</t>
  </si>
  <si>
    <t>SILVER LIGHT 316</t>
  </si>
  <si>
    <t>1000 CALIFORNIA EDIZIONE LIMITATE</t>
  </si>
  <si>
    <t>frame, base-testa forc., cavalletto centr. e lat.</t>
  </si>
  <si>
    <t>NF 00 AA à NF 99 GH</t>
  </si>
  <si>
    <t>750 NTX
à partir de moteur LT10297</t>
  </si>
  <si>
    <t>0610052   36.3   amaranto solido</t>
  </si>
  <si>
    <t>0610001   26.0   bianco per tinte</t>
  </si>
  <si>
    <t>B7ES
B7EVX
BR7EIX</t>
  </si>
  <si>
    <t>9739-9072</t>
  </si>
  <si>
    <t>grau-blau met.</t>
  </si>
  <si>
    <t>9739-9001</t>
  </si>
  <si>
    <t>VV</t>
  </si>
  <si>
    <t>9739-9040</t>
  </si>
  <si>
    <t>9739-9032</t>
  </si>
  <si>
    <t>Options : 9/37 - 8/37</t>
  </si>
  <si>
    <t>V75 - Motoplat</t>
  </si>
  <si>
    <t>1954-1957</t>
  </si>
  <si>
    <t>260 AH</t>
  </si>
  <si>
    <t xml:space="preserve">Particolari dello Stornello 125 cc Sport America con altro colore. 
Serbatoio benzina: guance laterali. 
Telaio,forcella anteriore: foderi superiori </t>
  </si>
  <si>
    <t>/8184</t>
  </si>
  <si>
    <t>750 Targa
à partir de moteur LT10297</t>
  </si>
  <si>
    <t>750 XPA
à partir de moteur LT10297</t>
  </si>
  <si>
    <t>1992</t>
  </si>
  <si>
    <t>1992-1993</t>
  </si>
  <si>
    <t>1100 Sport Europe</t>
  </si>
  <si>
    <t>750 SP
avant moteur LT10297</t>
  </si>
  <si>
    <t>750 Targa
avant moteur LT10297</t>
  </si>
  <si>
    <t>750 XPA
avant moteur LT10297</t>
  </si>
  <si>
    <t>265
897 392 265</t>
  </si>
  <si>
    <t>Rouge Talbot/Peugeot N° N 9723 ALT5</t>
  </si>
  <si>
    <t>1998-2000</t>
  </si>
  <si>
    <t>1000 Le Mans IV
Infos de "Pierreatome"</t>
  </si>
  <si>
    <t>SSI 29</t>
  </si>
  <si>
    <t>V-5</t>
  </si>
  <si>
    <t>DINGO TURISMO
DINGO SPORT
DINGO 3M</t>
  </si>
  <si>
    <t>Magnum</t>
  </si>
  <si>
    <t>Nibbio</t>
  </si>
  <si>
    <t>Trotter</t>
  </si>
  <si>
    <t>Dingo MM</t>
  </si>
  <si>
    <t>Furghino</t>
  </si>
  <si>
    <t>V-9</t>
  </si>
  <si>
    <t>1982-1985</t>
  </si>
  <si>
    <t>BP7ES
BP6ES</t>
  </si>
  <si>
    <t>ARGENTO 337 (met)</t>
  </si>
  <si>
    <t>GUZ 06320</t>
  </si>
  <si>
    <t>185 B</t>
  </si>
  <si>
    <t>AZZURO CENERE ARGENTINA 233</t>
  </si>
  <si>
    <t>Machines "Corazzieri"</t>
  </si>
  <si>
    <t>BLEU CORAZZIERI</t>
  </si>
  <si>
    <t>10 B</t>
  </si>
  <si>
    <t>GUZ 11</t>
  </si>
  <si>
    <t>GUZ 1242</t>
  </si>
  <si>
    <t>GUZ 1304</t>
  </si>
  <si>
    <t>LA 11 111 à n/d</t>
  </si>
  <si>
    <t>bordeaux</t>
  </si>
  <si>
    <t>salmon</t>
  </si>
  <si>
    <t>V65 Lario - Elect</t>
  </si>
  <si>
    <t>V50 PA - Motoplat</t>
  </si>
  <si>
    <t>9739-9012</t>
  </si>
  <si>
    <t>8/34
2/36 (moteurs VN)</t>
  </si>
  <si>
    <t>X-8</t>
  </si>
  <si>
    <t>750 TARGA</t>
  </si>
  <si>
    <t>1991-1992</t>
  </si>
  <si>
    <t>1987-1993</t>
  </si>
  <si>
    <t>1 à 53 021</t>
  </si>
  <si>
    <t>GALLETTO 160</t>
  </si>
  <si>
    <t>Mille GT - Fourche 40 mm</t>
  </si>
  <si>
    <t>1100 Sport IE</t>
  </si>
  <si>
    <t>telaio, cavalletto centr.-lat., culle dx-sx</t>
  </si>
  <si>
    <t>V65 TT - Elect</t>
  </si>
  <si>
    <t>9739-9034</t>
  </si>
  <si>
    <t>9739-9062</t>
  </si>
  <si>
    <t>V65 SP - Rupteurs</t>
  </si>
  <si>
    <t>GS 11 111 à GS 16 123</t>
  </si>
  <si>
    <t>9739-9069</t>
  </si>
  <si>
    <t>grau-blau</t>
  </si>
  <si>
    <t>V11 LE MANS ROSSO CORSA</t>
  </si>
  <si>
    <t>Entre axe AV et axe de roue coté gauche (dans le sens de la marche)</t>
  </si>
  <si>
    <t>750 SP - Motoplat</t>
  </si>
  <si>
    <t>750 Strada - Motoplat</t>
  </si>
  <si>
    <t>750 Targa - Motoplat</t>
  </si>
  <si>
    <t>390x289 (HT)</t>
  </si>
  <si>
    <t>LF 50 000 à n/d</t>
  </si>
  <si>
    <r>
      <t xml:space="preserve">70 </t>
    </r>
    <r>
      <rPr>
        <sz val="10"/>
        <color indexed="12"/>
        <rFont val="Arial"/>
      </rPr>
      <t>(75)</t>
    </r>
  </si>
  <si>
    <t>V35 NTX</t>
  </si>
  <si>
    <t>giallo</t>
  </si>
  <si>
    <t>V65 Lario - Rupteurs</t>
  </si>
  <si>
    <t>V65 NTX</t>
  </si>
  <si>
    <t>750 NEVADA NT</t>
  </si>
  <si>
    <t>EGRETTA 250</t>
  </si>
  <si>
    <t>2001-2002</t>
  </si>
  <si>
    <t>133 A</t>
  </si>
  <si>
    <t>V35 GT (Trentacinque)</t>
  </si>
  <si>
    <t>V65 GT (Sessantacinque)</t>
  </si>
  <si>
    <t>Nevada Club 350</t>
  </si>
  <si>
    <t>Nevada Club 750</t>
  </si>
  <si>
    <t>telaio,  ant.. telaio post. telaio reggifaro</t>
  </si>
  <si>
    <t>9739-9005</t>
  </si>
  <si>
    <t>V50 II - Bosch</t>
  </si>
  <si>
    <t>850 GT, Eldorado, California : disques</t>
  </si>
  <si>
    <t>12 cannelures</t>
  </si>
  <si>
    <t>1967-1969</t>
  </si>
  <si>
    <t>X4CS</t>
  </si>
  <si>
    <t>8/37</t>
  </si>
  <si>
    <t>Les informations écrites en BLEU proviennent du Guzziology (Dave Richardson, version 5.3, octobre 2002)</t>
  </si>
  <si>
    <t>9739-9067</t>
  </si>
  <si>
    <t>9739-9068</t>
  </si>
  <si>
    <t>türkisblau</t>
  </si>
  <si>
    <t>LT 30 000 à LT 30 199</t>
  </si>
  <si>
    <t>NOTA IMPORTANT HUILE PONT</t>
  </si>
  <si>
    <t>RA59GC</t>
  </si>
  <si>
    <t>Cases grises : valeurs estimées</t>
  </si>
  <si>
    <t>California II Automatique</t>
  </si>
  <si>
    <t>Modèles</t>
  </si>
  <si>
    <t>400 GTS</t>
  </si>
  <si>
    <t>STORNELLO 125 cc Sport</t>
  </si>
  <si>
    <t>1000 Strada - Motoplat</t>
  </si>
  <si>
    <t>Ingrédients pour 1 Kg</t>
  </si>
  <si>
    <t>1947-1948</t>
  </si>
  <si>
    <t>GTW</t>
  </si>
  <si>
    <t>9739-9049</t>
  </si>
  <si>
    <t>1982-1984</t>
  </si>
  <si>
    <t>850 Le Mans</t>
  </si>
  <si>
    <r>
      <t>100 (</t>
    </r>
    <r>
      <rPr>
        <sz val="10"/>
        <color indexed="12"/>
        <rFont val="Arial"/>
      </rPr>
      <t>60)</t>
    </r>
    <r>
      <rPr>
        <sz val="10"/>
        <color indexed="8"/>
        <rFont val="Arial"/>
        <family val="2"/>
      </rPr>
      <t xml:space="preserve">
1,5 à 2,5 bar</t>
    </r>
  </si>
  <si>
    <t>1000 QUOTA IE</t>
  </si>
  <si>
    <t>1938-1939</t>
  </si>
  <si>
    <t>1928-1930</t>
  </si>
  <si>
    <t>GT 16</t>
  </si>
  <si>
    <t>V10 CENTAURO</t>
  </si>
  <si>
    <t>1995-1996</t>
  </si>
  <si>
    <t>DR9EA
DR9EVX
DR9EIX</t>
  </si>
  <si>
    <t>BPR6ES
BPR6EVX
BPR6EIX</t>
  </si>
  <si>
    <t>V35 Florida - Motoplat</t>
  </si>
  <si>
    <t>V50 III - Rupteurs</t>
  </si>
  <si>
    <t>V50 III - Elect</t>
  </si>
  <si>
    <t>PK 11 111 à n/d</t>
  </si>
  <si>
    <t>VR 30 000 à VR 36 416</t>
  </si>
  <si>
    <t>VT 24 596 à n/d</t>
  </si>
  <si>
    <t>1984-1986</t>
  </si>
  <si>
    <t>bianco polo</t>
  </si>
  <si>
    <t>PV 11 111 à PV 12 800</t>
  </si>
  <si>
    <t>850 T5 PA</t>
  </si>
  <si>
    <t>gold</t>
  </si>
  <si>
    <t>70
70
70</t>
  </si>
  <si>
    <t>1950-1957</t>
  </si>
  <si>
    <t>750 XPA</t>
  </si>
  <si>
    <t>Nevada 350 NT</t>
  </si>
  <si>
    <t>Nevada 750</t>
  </si>
  <si>
    <t>VHB 30 séries I et II</t>
  </si>
  <si>
    <t>dark smoki</t>
  </si>
  <si>
    <t>X-22</t>
  </si>
  <si>
    <t>1,5 tr</t>
  </si>
  <si>
    <t>pastell rot</t>
  </si>
  <si>
    <t>1100 Sport USA</t>
  </si>
  <si>
    <t>forc. ant.</t>
  </si>
  <si>
    <t>VHB 30 série III</t>
  </si>
  <si>
    <t>P.175
P.250
P.E.250</t>
  </si>
  <si>
    <t>KDB3 111 111 à n/d</t>
  </si>
  <si>
    <t>KDC 111 111 à n/d</t>
  </si>
  <si>
    <t>1961-1968</t>
  </si>
  <si>
    <t>Daytona RS</t>
  </si>
  <si>
    <t>1975-1978</t>
  </si>
  <si>
    <t>14 g</t>
  </si>
  <si>
    <t>1990 (18")</t>
  </si>
  <si>
    <t>0610081    5.2  nero intenso</t>
  </si>
  <si>
    <t>Fabriquant:
LECHLER COATING FRANCE SARL
ZI des Iles Cordées
38360 NOYAREY</t>
  </si>
  <si>
    <t>Ingrédients pour 1 litre</t>
  </si>
  <si>
    <t>0610045  687.8   rosso brill</t>
  </si>
  <si>
    <t>Compte tours</t>
  </si>
  <si>
    <t>40°</t>
  </si>
  <si>
    <t>70°</t>
  </si>
  <si>
    <t>1990</t>
  </si>
  <si>
    <t>1000 DAYTONA IE</t>
  </si>
  <si>
    <t>1000 CALIFORNIA LAPD IE</t>
  </si>
  <si>
    <t>9739-9073</t>
  </si>
  <si>
    <t>ginstergelb</t>
  </si>
  <si>
    <t>9739-9017</t>
  </si>
  <si>
    <t>VT 32 542 à n/d</t>
  </si>
  <si>
    <t>W20FS</t>
  </si>
  <si>
    <t>RN9YCC</t>
  </si>
  <si>
    <t>1940-1946</t>
  </si>
  <si>
    <t>60/3
60/3
50/3</t>
  </si>
  <si>
    <t>9739-9028</t>
  </si>
  <si>
    <t>blue</t>
  </si>
  <si>
    <t>PS 11 111 à n/d</t>
  </si>
  <si>
    <t>California Stone Touring PI</t>
  </si>
  <si>
    <t>W20EPR-U</t>
  </si>
  <si>
    <t>W22EPR-U</t>
  </si>
  <si>
    <t>base-testa, forcella</t>
  </si>
  <si>
    <t>California Stone Metal</t>
  </si>
  <si>
    <t>VHB 24 F Euro</t>
  </si>
  <si>
    <t>rosso ciliegia</t>
  </si>
  <si>
    <t>76 C</t>
  </si>
  <si>
    <t>9/34</t>
  </si>
  <si>
    <t>1960-1966</t>
  </si>
  <si>
    <t>I 00 AA à I 99 ZZ</t>
  </si>
  <si>
    <t>1954-1956</t>
  </si>
  <si>
    <t>ruote ant., post.</t>
  </si>
  <si>
    <t>grigio</t>
  </si>
  <si>
    <t>350 NEVADA NT</t>
  </si>
  <si>
    <r>
      <t xml:space="preserve">10/41
</t>
    </r>
    <r>
      <rPr>
        <sz val="10"/>
        <color indexed="12"/>
        <rFont val="Arial"/>
      </rPr>
      <t>10/32</t>
    </r>
  </si>
  <si>
    <t>NOTE</t>
  </si>
  <si>
    <r>
      <t xml:space="preserve">10/35
</t>
    </r>
    <r>
      <rPr>
        <sz val="10"/>
        <color indexed="12"/>
        <rFont val="Arial"/>
      </rPr>
      <t>7/33</t>
    </r>
  </si>
  <si>
    <t>CHAMPION</t>
  </si>
  <si>
    <t>BOSCH</t>
  </si>
  <si>
    <t>NOTA pour les petits blocs</t>
  </si>
  <si>
    <t>1984-1987</t>
  </si>
  <si>
    <t>A vérifier</t>
  </si>
  <si>
    <t>1996-2000</t>
  </si>
  <si>
    <t>V35 Allemagne</t>
  </si>
  <si>
    <t>1959-1962</t>
  </si>
  <si>
    <t>1984-1985</t>
  </si>
  <si>
    <t>410x215</t>
  </si>
  <si>
    <t>60
2 à 3 bar</t>
  </si>
  <si>
    <t>PG 11 111 à n/d</t>
  </si>
  <si>
    <t>0610045  703.7  rosso brill</t>
  </si>
  <si>
    <t>0610049  227.2  carminio solido</t>
  </si>
  <si>
    <t>A6YC</t>
  </si>
  <si>
    <t>U24FS</t>
  </si>
  <si>
    <t>N9YCC</t>
  </si>
  <si>
    <t>RN3C</t>
  </si>
  <si>
    <t>N6YCC</t>
  </si>
  <si>
    <t>RN6YC</t>
  </si>
  <si>
    <t>DINGO SUPER</t>
  </si>
  <si>
    <t>CX 100</t>
  </si>
  <si>
    <t>grigio met.</t>
  </si>
  <si>
    <t>Texte en bleu : application "hors livre"</t>
  </si>
  <si>
    <t>W22EP-U</t>
  </si>
  <si>
    <t>W5DC</t>
  </si>
  <si>
    <t>9739-9064</t>
  </si>
  <si>
    <t>9739-9065</t>
  </si>
  <si>
    <t>9739-9081</t>
  </si>
  <si>
    <t>1100 QUOTA ES</t>
  </si>
  <si>
    <t>1998-2002</t>
  </si>
  <si>
    <t>LODOLA 175 cc</t>
  </si>
  <si>
    <t>fiancata serb. dx-sx. supp. paraf. dx-sx</t>
  </si>
  <si>
    <t>Z6</t>
  </si>
  <si>
    <t>serb. carb.. carena, paraf. ant. cupolino coprisella</t>
  </si>
  <si>
    <t>ZIGOLO 98 Turismo et Lusso</t>
  </si>
  <si>
    <t>KA 11 111 à KA 11 802</t>
  </si>
  <si>
    <t>DINGO MM 50cc</t>
  </si>
  <si>
    <t>PF 11 111 à n/d</t>
  </si>
  <si>
    <t>250 TS (freins à tambour)</t>
  </si>
  <si>
    <t>1974-1975</t>
  </si>
  <si>
    <t>Longchamp gold</t>
  </si>
  <si>
    <t>750 Nevada / Nevada Club</t>
  </si>
  <si>
    <t>light tan</t>
  </si>
  <si>
    <t>V65 - Rupteurs</t>
  </si>
  <si>
    <t>V65 - Elect</t>
  </si>
  <si>
    <t>PHBH 30 Euro</t>
  </si>
  <si>
    <t>350 GTS (freins à disque)</t>
  </si>
  <si>
    <t>alluminio al silicone</t>
  </si>
  <si>
    <t>COLORITE</t>
  </si>
  <si>
    <t>532
897 392 532</t>
  </si>
  <si>
    <t>California III
Carbu de 30mm</t>
  </si>
  <si>
    <t>Code MG
Réf MG (Litre)</t>
  </si>
  <si>
    <t>350 NTX</t>
  </si>
  <si>
    <t>3993 9900</t>
  </si>
  <si>
    <t>V75</t>
  </si>
  <si>
    <t>750 NTX</t>
  </si>
  <si>
    <t>V7</t>
  </si>
  <si>
    <t>10/38</t>
  </si>
  <si>
    <t>VV 11 111 à VV n/d</t>
  </si>
  <si>
    <t>1000 Le Mans IV
Info de Bruno</t>
  </si>
  <si>
    <t>nero opaco</t>
  </si>
  <si>
    <t>azzurro met.</t>
  </si>
  <si>
    <t>VN 20 001 à n/d</t>
  </si>
  <si>
    <t>V65 TT - Rupteurs</t>
  </si>
  <si>
    <t>Daytona Racing</t>
  </si>
  <si>
    <t>W7DC
W6DC</t>
  </si>
  <si>
    <t>1100 Sport Corsa</t>
  </si>
  <si>
    <t>BL 11 111 à BL 13 644</t>
  </si>
  <si>
    <t>18 110 001 à 21 120 035</t>
  </si>
  <si>
    <t>ZIGOLO 98</t>
  </si>
  <si>
    <t>458x239</t>
  </si>
  <si>
    <t>400x335</t>
  </si>
  <si>
    <t>9739-9014</t>
  </si>
  <si>
    <t>1952-1953</t>
  </si>
  <si>
    <t>29 110 001 à 29 300 500</t>
  </si>
  <si>
    <t>TB 00 AA à TB 45 GA</t>
  </si>
  <si>
    <t>TROTTER MARK M 50cc</t>
  </si>
  <si>
    <t>VK1 11 111 à VK1 12 315</t>
  </si>
  <si>
    <t>Longueur
adm</t>
  </si>
  <si>
    <t>1000 DAYTONA IE BIPOSTO</t>
  </si>
  <si>
    <t>A 00 AA à A 49 GZ</t>
  </si>
  <si>
    <t>1976-1979</t>
  </si>
  <si>
    <t>VG 18 744 à VG 25 693</t>
  </si>
  <si>
    <t>1000 SP
1000 SP NT</t>
  </si>
  <si>
    <t>1978-1983</t>
  </si>
  <si>
    <t>350 Nevada - Motoplat</t>
  </si>
  <si>
    <t>MGS 01</t>
  </si>
  <si>
    <t>36°</t>
  </si>
  <si>
    <t>X24EP-U9</t>
  </si>
  <si>
    <t>X27ES-I</t>
  </si>
  <si>
    <t>X3CPO</t>
  </si>
  <si>
    <t>V35 - Bosch</t>
  </si>
  <si>
    <t>KA 30 001 à KA 33 137</t>
  </si>
  <si>
    <t>1975-1976</t>
  </si>
  <si>
    <t>9739-9029</t>
  </si>
  <si>
    <t>KDB2 111 111 à n/d</t>
  </si>
  <si>
    <t>DENSO</t>
  </si>
  <si>
    <t>X27ESR-U</t>
  </si>
  <si>
    <t>PN 11 111 à PN 15 390</t>
  </si>
  <si>
    <t>metallized 'azuro' blue</t>
  </si>
  <si>
    <t>1000 G5</t>
  </si>
  <si>
    <t>9739-9006</t>
  </si>
  <si>
    <t>23 110 001 à 23 201 300</t>
  </si>
  <si>
    <t>VV 14 000 à VV 16 349</t>
  </si>
  <si>
    <t>1987-1988</t>
  </si>
  <si>
    <t>REMARQUES</t>
  </si>
  <si>
    <t>GRISO 1100 IE</t>
  </si>
  <si>
    <t>1971-1972</t>
  </si>
  <si>
    <t>VK 11 111 à VK 11 261 env.</t>
  </si>
  <si>
    <t>VK 11 262 env à VK 13 842</t>
  </si>
  <si>
    <t>VU 111 383 à n/d</t>
  </si>
  <si>
    <t>KH</t>
  </si>
  <si>
    <t>125 TT</t>
  </si>
  <si>
    <t>133 D</t>
  </si>
  <si>
    <t>Vu ST 010 096</t>
  </si>
  <si>
    <t>verde NATO</t>
  </si>
  <si>
    <t>1935-1946</t>
  </si>
  <si>
    <t>9739-9030</t>
  </si>
  <si>
    <t>V35 Europe</t>
  </si>
  <si>
    <t>WR7DC</t>
  </si>
  <si>
    <r>
      <t xml:space="preserve">90 </t>
    </r>
    <r>
      <rPr>
        <sz val="10"/>
        <color indexed="12"/>
        <rFont val="Arial"/>
      </rPr>
      <t>(40)</t>
    </r>
  </si>
  <si>
    <t>/8072</t>
  </si>
  <si>
    <t>/8144</t>
  </si>
  <si>
    <t>ROSSO</t>
  </si>
  <si>
    <t>850 Le Mans III</t>
  </si>
  <si>
    <t>TA 00 AA à TA 34 GA</t>
  </si>
  <si>
    <t>1975-1985</t>
  </si>
  <si>
    <t>1996</t>
  </si>
  <si>
    <t>PES 250</t>
  </si>
  <si>
    <t>V35TT</t>
  </si>
  <si>
    <t>cherry red</t>
  </si>
  <si>
    <t>0610001   26.7  bianco per tinte</t>
  </si>
  <si>
    <t>G 00 AA à G 99 HZ</t>
  </si>
  <si>
    <t>Starter : taille du gicleur de starter</t>
  </si>
  <si>
    <t>Chrome</t>
  </si>
  <si>
    <t>MAGNUM</t>
  </si>
  <si>
    <t>CMS 00 AA à CMS 95 IM</t>
  </si>
  <si>
    <t>California III Digiplex ou Motoplat</t>
  </si>
  <si>
    <t>9739-9039</t>
  </si>
  <si>
    <t>9739-9035</t>
  </si>
  <si>
    <t>9739-9036</t>
  </si>
  <si>
    <t>Amaranto</t>
  </si>
  <si>
    <t>1982-1986</t>
  </si>
  <si>
    <t>264/3</t>
  </si>
  <si>
    <t>V11 Le Mans 2003</t>
  </si>
  <si>
    <t>E-25</t>
  </si>
  <si>
    <t>blau Carabineri</t>
  </si>
  <si>
    <t>9739-9066</t>
  </si>
  <si>
    <t>1985-1988</t>
  </si>
  <si>
    <t>RE 11 111 à RE 12 063</t>
  </si>
  <si>
    <t>S 00 AA à S 79 AR</t>
  </si>
  <si>
    <t>1100 SPORT Carbu</t>
  </si>
  <si>
    <t>1994</t>
  </si>
  <si>
    <t>ST 00 AA à ST 55 RG</t>
  </si>
  <si>
    <t>STORNELLO 125 SPORT</t>
  </si>
  <si>
    <t>VHB 29</t>
  </si>
  <si>
    <t>V65 Lario : Elect</t>
  </si>
  <si>
    <t>NGK</t>
  </si>
  <si>
    <t>Écartement</t>
  </si>
  <si>
    <t>Sessantacinque (V65GT)</t>
  </si>
  <si>
    <r>
      <t xml:space="preserve">Petits blocs : 80W140 au bisulfure de molybdène
Gros blocs : 80W90 au bisulfure de molybdène
Ponts CARC : 80W90
En </t>
    </r>
    <r>
      <rPr>
        <sz val="10"/>
        <color indexed="10"/>
        <rFont val="Arial"/>
        <family val="2"/>
      </rPr>
      <t>rouge</t>
    </r>
    <r>
      <rPr>
        <sz val="10"/>
        <color indexed="8"/>
        <rFont val="Arial"/>
        <family val="2"/>
      </rPr>
      <t xml:space="preserve"> : pas d'additif
</t>
    </r>
    <r>
      <rPr>
        <b/>
        <sz val="10"/>
        <color indexed="17"/>
        <rFont val="Arial"/>
      </rPr>
      <t>NOTA : les manuel d'utilisation des California Classic, Touring &amp; Vintage (2006) n'indiquent plus le rajout de Bisulfure de Molybdène (MoS2)</t>
    </r>
  </si>
  <si>
    <t>1932</t>
  </si>
  <si>
    <t>V50 II</t>
  </si>
  <si>
    <t>Diamètre</t>
  </si>
  <si>
    <t>1942-1945</t>
  </si>
  <si>
    <t>nero lucido</t>
  </si>
  <si>
    <t>GRIGIO PERLA</t>
  </si>
  <si>
    <t>DONDOLINO</t>
  </si>
  <si>
    <t>California EV 80</t>
  </si>
  <si>
    <t>1000 S Rupteurs</t>
  </si>
  <si>
    <t>E-2</t>
  </si>
  <si>
    <t>California Titanium PI</t>
  </si>
  <si>
    <t>21°</t>
  </si>
  <si>
    <t>1936-1939</t>
  </si>
  <si>
    <t>MOTOTELAIO S</t>
  </si>
  <si>
    <t>360 (carter inférieur à 6 vis)
180 (1 seule vis de vidange)</t>
  </si>
  <si>
    <r>
      <t xml:space="preserve">50 </t>
    </r>
    <r>
      <rPr>
        <sz val="10"/>
        <color indexed="12"/>
        <rFont val="Arial"/>
      </rPr>
      <t>(60)</t>
    </r>
  </si>
  <si>
    <t>9739-9082</t>
  </si>
  <si>
    <r>
      <t xml:space="preserve">70 </t>
    </r>
    <r>
      <rPr>
        <sz val="10"/>
        <color indexed="12"/>
        <rFont val="Arial"/>
      </rPr>
      <t>(40)</t>
    </r>
    <r>
      <rPr>
        <sz val="10"/>
        <color indexed="8"/>
        <rFont val="Arial"/>
        <family val="2"/>
      </rPr>
      <t xml:space="preserve">
3 bars ± 1</t>
    </r>
  </si>
  <si>
    <t>132 E</t>
  </si>
  <si>
    <t>DINGO 49 M</t>
  </si>
  <si>
    <t>9739-9018</t>
  </si>
  <si>
    <t>9739-9019</t>
  </si>
  <si>
    <t>PG 21 111 à PG 21 559</t>
  </si>
  <si>
    <t>VV 16 350 à VV 16 994</t>
  </si>
  <si>
    <t>1969-1973</t>
  </si>
  <si>
    <t>750 Nevada
à partir de moteur LT10297</t>
  </si>
  <si>
    <t>LODOLA 247 cc Reg. Uff.</t>
  </si>
  <si>
    <t>1938-1947</t>
  </si>
  <si>
    <t>1000 DAYTONA</t>
  </si>
  <si>
    <t>NGK : Le type "BP" (proéminentes) est avantageusement remplacé par le type "B" (électrode standard)
Champion : "Y" indique la proéminence de l'électrode</t>
  </si>
  <si>
    <t>26 110 001 à 27 120 000</t>
  </si>
  <si>
    <t>GALLETTO 175</t>
  </si>
  <si>
    <t>RAX92C</t>
  </si>
  <si>
    <t>RN6YCC</t>
  </si>
  <si>
    <t>BPR7ES
BPR7EVX
BPR7EIX</t>
  </si>
  <si>
    <t>W5RDC</t>
  </si>
  <si>
    <t>N6YCC
N9YCC</t>
  </si>
  <si>
    <t>NUOVO FALCONE "C"</t>
  </si>
  <si>
    <t>1971-1974</t>
  </si>
  <si>
    <t>STORNELLO 125</t>
  </si>
  <si>
    <t>1960-1968</t>
  </si>
  <si>
    <t>VHB 30 C</t>
  </si>
  <si>
    <t>GT 20</t>
  </si>
  <si>
    <t>KF 111 961 à n/d</t>
  </si>
  <si>
    <t>KK 11 111 à n/d</t>
  </si>
  <si>
    <t>GTV Teledraulic</t>
  </si>
  <si>
    <t>1934-1946</t>
  </si>
  <si>
    <t>1994-1997</t>
  </si>
  <si>
    <t>9739-9024</t>
  </si>
  <si>
    <t>V75 NTX PB</t>
  </si>
  <si>
    <t>telaio, cavalletto centr.-lat., culle dx-sx, piastra portabatteria</t>
  </si>
  <si>
    <t>EGRETTA</t>
  </si>
  <si>
    <t>KC 11 111 à KC 14 214</t>
  </si>
  <si>
    <t>L88A
L89
L89C</t>
  </si>
  <si>
    <t>1100 CALIFORNIA ALUMINIUM, TITANIUM</t>
  </si>
  <si>
    <t>1923-1928</t>
  </si>
  <si>
    <t>SPORT</t>
  </si>
  <si>
    <t>V35 IMOLA II</t>
  </si>
  <si>
    <t>N 00 AA à N 49 NA</t>
  </si>
  <si>
    <t>70
3 bars ± 1</t>
  </si>
  <si>
    <t>9739-9008</t>
  </si>
  <si>
    <t>9739-9011</t>
  </si>
  <si>
    <t>metallized Madeira red</t>
  </si>
  <si>
    <t>100
897 392 100</t>
  </si>
  <si>
    <t>410
897 392 410</t>
  </si>
  <si>
    <t>Code LECHLER</t>
  </si>
  <si>
    <t>28,5°</t>
  </si>
  <si>
    <t>Daytona RS (USA-Suisse-Singapour)</t>
  </si>
  <si>
    <t>70005U</t>
  </si>
  <si>
    <t>1988-1995</t>
  </si>
  <si>
    <t>PG</t>
  </si>
  <si>
    <t>V35 II PA</t>
  </si>
  <si>
    <t>1990-1991</t>
  </si>
  <si>
    <t>Pochette
de joints
Réf Guzzi</t>
  </si>
  <si>
    <t>565 (non réglable)
635 (réglable)</t>
  </si>
  <si>
    <t>SPORT 15</t>
  </si>
  <si>
    <t>telaio, cavalletto centr. e lat., base-testa forcella, culle dx-sx</t>
  </si>
  <si>
    <t>LF 13 000 à LF 23 275</t>
  </si>
  <si>
    <t>California Stone Touring</t>
  </si>
  <si>
    <t>W8A
W8AC</t>
  </si>
  <si>
    <t>telaio, cavalletto centr.-lat., culle dx-sx. base-testa forcella</t>
  </si>
  <si>
    <t>VHB 24 F</t>
  </si>
  <si>
    <t>350 NEVADA</t>
  </si>
  <si>
    <t>1992-1994</t>
  </si>
  <si>
    <t>1950-1954</t>
  </si>
  <si>
    <t>15 110 001 à 15 301 000</t>
  </si>
  <si>
    <t>V11 Tenni
(voir aussi plus bas)</t>
  </si>
  <si>
    <t>Roues à rayons</t>
  </si>
  <si>
    <t>RL</t>
  </si>
  <si>
    <t>V65 Florida</t>
  </si>
  <si>
    <t>M 00 AA à M 50 DS</t>
  </si>
  <si>
    <t>125 TUTTOTERRENO</t>
  </si>
  <si>
    <t>1926-1933</t>
  </si>
  <si>
    <t>350 GTS</t>
  </si>
  <si>
    <t>/8054</t>
  </si>
  <si>
    <t>telaio, culle, cavalletto centr. forcellone. base-testa forcella</t>
  </si>
  <si>
    <t>serb. carb., carena, paraf. ani. cupolino coprisella</t>
  </si>
  <si>
    <t>AIRONE SPORT</t>
  </si>
  <si>
    <t>1962-1966</t>
  </si>
  <si>
    <t>CH 11 111 à CH 20 314</t>
  </si>
  <si>
    <t>132 F</t>
  </si>
  <si>
    <t>Levée Adm
mm</t>
  </si>
  <si>
    <t>Machines "Polizia"</t>
  </si>
  <si>
    <t>1998-2001</t>
  </si>
  <si>
    <t>750 Nevada - Motoplat</t>
  </si>
  <si>
    <t>1986-1993</t>
  </si>
  <si>
    <t>V11 SPORT</t>
  </si>
  <si>
    <t>Griso 850 IE - Externe</t>
  </si>
  <si>
    <t>1935-1939</t>
  </si>
  <si>
    <t>MOTOLEGGERA 65</t>
  </si>
  <si>
    <t>TC 00 AA à TC 14 CG</t>
  </si>
  <si>
    <t>telaio, telaietto posi.. telaio reggifaro</t>
  </si>
  <si>
    <t>V35 FLORIDA</t>
  </si>
  <si>
    <t>California III Anniv. carb-ie</t>
  </si>
  <si>
    <t>67 A</t>
  </si>
  <si>
    <t>metallized black</t>
  </si>
  <si>
    <t>9739-9026</t>
  </si>
  <si>
    <t>1924-1933</t>
  </si>
  <si>
    <t>V50 Monza - Elect</t>
  </si>
  <si>
    <t>orange stripes</t>
  </si>
  <si>
    <t>GTW Teledraulic</t>
  </si>
  <si>
    <t>body work, frame</t>
  </si>
  <si>
    <t>http://www.guzzitech.dk</t>
  </si>
  <si>
    <t>V7 SPORT Telaio Rosso</t>
  </si>
  <si>
    <t>1974-1981</t>
  </si>
  <si>
    <t>MC 13 363 à MC 17 057</t>
  </si>
  <si>
    <t>1000 LE MANS IV</t>
  </si>
  <si>
    <t>PHBH 28 B</t>
  </si>
  <si>
    <t>burgunderrot</t>
  </si>
  <si>
    <t>PL 250</t>
  </si>
  <si>
    <t>telaio, culla dx-sx. forc. oscill., piastre, supponi, base-testa forc., cavalletto centr. e lat.</t>
  </si>
  <si>
    <t>9739-9033</t>
  </si>
  <si>
    <t>verde brillante</t>
  </si>
  <si>
    <t>G.T.V.</t>
  </si>
  <si>
    <t>100
1 bar maxi</t>
  </si>
  <si>
    <t>1989-1996</t>
  </si>
  <si>
    <t>LODOLA Turismo et Sport</t>
  </si>
  <si>
    <t>1938-1940</t>
  </si>
  <si>
    <t>NUOVO FALCONE "N"</t>
  </si>
  <si>
    <t>MODELE</t>
  </si>
  <si>
    <t>P250</t>
  </si>
  <si>
    <t>Carb G
2 à 2,5 trs
Carb D
2,25 à 2,75 trs</t>
  </si>
  <si>
    <t>T 00 AA à T 99 GZ</t>
  </si>
  <si>
    <t>750 Strada : Motoplat</t>
  </si>
  <si>
    <t>264 AB</t>
  </si>
  <si>
    <t>PHM 40 Euro+ (CH)</t>
  </si>
  <si>
    <t>265 AB1</t>
  </si>
  <si>
    <t>PHF 36 Suisse</t>
  </si>
  <si>
    <t>Centauro GT</t>
  </si>
  <si>
    <t>15°</t>
  </si>
  <si>
    <t>California EV Touring 2006</t>
  </si>
  <si>
    <t>California Special Sport</t>
  </si>
  <si>
    <t>California Jackal</t>
  </si>
  <si>
    <t>PF</t>
  </si>
  <si>
    <t>9739-9022</t>
  </si>
  <si>
    <t>9739-9020</t>
  </si>
  <si>
    <t>9739-9021</t>
  </si>
  <si>
    <t>California III</t>
  </si>
  <si>
    <t>V35 Imola : Elect.</t>
  </si>
  <si>
    <t>X-18</t>
  </si>
  <si>
    <t>850 CALIFORNIA/ELDORADO</t>
  </si>
  <si>
    <t>VS 00 AA à VS 99 SS</t>
  </si>
  <si>
    <t>grau-met.</t>
  </si>
  <si>
    <t>NIBBIO</t>
  </si>
  <si>
    <t>1969-1976</t>
  </si>
  <si>
    <t>KD 11 111 à KD 15 399</t>
  </si>
  <si>
    <t>CROSS 50</t>
  </si>
  <si>
    <t>GR 11 111 à GR 16 141</t>
  </si>
  <si>
    <t>9739-9016</t>
  </si>
  <si>
    <t>orange</t>
  </si>
  <si>
    <t>1977-1981</t>
  </si>
  <si>
    <t>1100 CALIFORNIA STONE</t>
  </si>
  <si>
    <t>VHB 29 C</t>
  </si>
  <si>
    <t>SV-5</t>
  </si>
  <si>
    <t>California E.V.</t>
  </si>
  <si>
    <t>telaio, cavalletto,</t>
  </si>
  <si>
    <t>266 T</t>
  </si>
  <si>
    <t>STORNELLO 160 5 vitesses</t>
  </si>
  <si>
    <t>1931-1934</t>
  </si>
  <si>
    <t>metallized light grey</t>
  </si>
  <si>
    <t>SPORT 14</t>
  </si>
  <si>
    <t>V40 IMOLA</t>
  </si>
  <si>
    <t>telaio, telaietto. telaio post. telaio reggifaro</t>
  </si>
  <si>
    <t>ruote ant, posi.</t>
  </si>
  <si>
    <t>LX 15 000 à LX 15 449</t>
  </si>
  <si>
    <t>ZIGOLO 110</t>
  </si>
  <si>
    <t>125 2C4T</t>
  </si>
  <si>
    <t>white</t>
  </si>
  <si>
    <t>schwarz-gold</t>
  </si>
  <si>
    <t>9739-9078</t>
  </si>
  <si>
    <t>FS 00 AA à FS 88 AB</t>
  </si>
  <si>
    <t>Aiguille</t>
  </si>
  <si>
    <t>1979 ?</t>
  </si>
  <si>
    <t>1000 STRADA / RL</t>
  </si>
  <si>
    <t>1100 CALIFORNIA IE</t>
  </si>
  <si>
    <t>850 GT</t>
  </si>
  <si>
    <t>254</t>
  </si>
  <si>
    <t>ARDETTA 250</t>
  </si>
  <si>
    <t>P175</t>
  </si>
  <si>
    <t>Particolari del Cardellino Versione Lusso con altro colore. 
Serbatoio benzina: mandorle laterali.</t>
  </si>
  <si>
    <t>BIANCO</t>
  </si>
  <si>
    <t>1946-1947</t>
  </si>
  <si>
    <t>MODÈLE</t>
  </si>
  <si>
    <t>410x200</t>
  </si>
  <si>
    <t>470x219</t>
  </si>
  <si>
    <t>9739-9037</t>
  </si>
  <si>
    <t>STORNELLO 160 cc</t>
  </si>
  <si>
    <t>1992-1995</t>
  </si>
  <si>
    <t>1993 9980</t>
  </si>
  <si>
    <t>V35 Imola - Bosch</t>
  </si>
  <si>
    <t>DINGO CROSS
DINGO GT</t>
  </si>
  <si>
    <t>CA.R.C.</t>
  </si>
  <si>
    <t>VE 17 312 à VE 24 788</t>
  </si>
  <si>
    <t>1977-1979</t>
  </si>
  <si>
    <t>1000 Quota (KB)</t>
  </si>
  <si>
    <t>AB 15 761 à AB1 22 957</t>
  </si>
  <si>
    <t>CARDELLINO 73</t>
  </si>
  <si>
    <t>/8076</t>
  </si>
  <si>
    <t>AB 11 111 à AB 15 760</t>
  </si>
  <si>
    <t>LT 30 200 à LT 30 450</t>
  </si>
  <si>
    <t>V75 NTX</t>
  </si>
  <si>
    <t>California III carenato</t>
  </si>
  <si>
    <t>1000 SP III Motoplat</t>
  </si>
  <si>
    <t>PE 11 111 à PE 15 265</t>
  </si>
  <si>
    <t>V50 III</t>
  </si>
  <si>
    <t>Râcleur</t>
  </si>
  <si>
    <t>Étanchéité</t>
  </si>
  <si>
    <t>Segments</t>
  </si>
  <si>
    <t>STORNELLO 125 cc Scrambler</t>
  </si>
  <si>
    <t>VV 60 000 à VV 60 058</t>
  </si>
  <si>
    <t>AIRONE SPORT et TURISMO</t>
  </si>
  <si>
    <t>750 STRADA</t>
  </si>
  <si>
    <t>9739-9023</t>
  </si>
  <si>
    <t>AIRONE Teledraulic</t>
  </si>
  <si>
    <t>533
897 393 533</t>
  </si>
  <si>
    <t>284
897 392 284</t>
  </si>
  <si>
    <t>3,5
avec filtre</t>
  </si>
  <si>
    <t>Dôme</t>
  </si>
  <si>
    <t>Hauteur du piston</t>
  </si>
  <si>
    <t>V50 III : Elect</t>
  </si>
  <si>
    <t>V65 : Elect</t>
  </si>
  <si>
    <t>STORNELLO Regolarita</t>
  </si>
  <si>
    <t>1100 Sport Carbu (KE)</t>
  </si>
  <si>
    <t>California 1000 IE (KH)</t>
  </si>
  <si>
    <t>AMARANTO</t>
  </si>
  <si>
    <t>9739-9007</t>
  </si>
  <si>
    <t>codone dott. John</t>
  </si>
  <si>
    <t>9739-9010</t>
  </si>
  <si>
    <t>ANNÉE DE FABRICATION</t>
  </si>
  <si>
    <t>V 1000 G5</t>
  </si>
  <si>
    <t>1978-1985</t>
  </si>
  <si>
    <t>1980-1985</t>
  </si>
  <si>
    <t>V65</t>
  </si>
  <si>
    <t>1981-1987</t>
  </si>
  <si>
    <t>1989-1993</t>
  </si>
  <si>
    <t>GH 11 111 à GH 19 075</t>
  </si>
  <si>
    <t>VY 30 001 à VY 30 510</t>
  </si>
  <si>
    <t>TD 00 AA à TD 60 CG</t>
  </si>
  <si>
    <t>1958-1959</t>
  </si>
  <si>
    <t>telaio, cavalletto.</t>
  </si>
  <si>
    <t>bianco perlato</t>
  </si>
  <si>
    <t>.</t>
  </si>
  <si>
    <t>telaio, culle, cavalletto.</t>
  </si>
  <si>
    <t>400x286 (int.)</t>
  </si>
  <si>
    <t>V10 CENTAURO SPORT</t>
  </si>
  <si>
    <t>STORNELLO 125 5 vitesses</t>
  </si>
  <si>
    <t>KB 11 111 à KB 12 094</t>
  </si>
  <si>
    <t>Numérotation aléatoire</t>
  </si>
  <si>
    <t>1000 Strada Motoplat</t>
  </si>
  <si>
    <t>TROTTER MARK V 50cc</t>
  </si>
  <si>
    <t>VD 11 478 à VD 22 640</t>
  </si>
  <si>
    <t>NORMALE</t>
  </si>
  <si>
    <t>Compte tours
Allumage</t>
  </si>
  <si>
    <t>SESSANTACINQUE GT</t>
  </si>
  <si>
    <t>V 00 AA à V 74 QQ</t>
  </si>
  <si>
    <t>CROSS 50 II</t>
  </si>
  <si>
    <t>PHF 40</t>
  </si>
  <si>
    <t xml:space="preserve">///14 </t>
  </si>
  <si>
    <t>1000 SP/NT</t>
  </si>
  <si>
    <r>
      <t xml:space="preserve">Fourche
cm3/fourche
</t>
    </r>
    <r>
      <rPr>
        <b/>
        <sz val="10"/>
        <color indexed="10"/>
        <rFont val="Arial"/>
      </rPr>
      <t>Cf. note infra</t>
    </r>
  </si>
  <si>
    <t>Daytona RS (Autres pays)</t>
  </si>
  <si>
    <t>Maxi</t>
  </si>
  <si>
    <t>LODOLA 235</t>
  </si>
  <si>
    <t>PU 11 111 à PU 12 866</t>
  </si>
  <si>
    <t>N° DE CADRE</t>
  </si>
  <si>
    <t>S</t>
  </si>
  <si>
    <t>SUPER ALCE</t>
  </si>
  <si>
    <t>V</t>
  </si>
  <si>
    <t>motore cambio scatola trasmissione</t>
  </si>
  <si>
    <t>9,5 g</t>
  </si>
  <si>
    <t>V50 Monza - Rupteurs</t>
  </si>
  <si>
    <t>1000 DAYTONA IE MONOPOSTO</t>
  </si>
  <si>
    <t>1000 CALIFORNIA LAPD Carbu</t>
  </si>
  <si>
    <t>brown</t>
  </si>
  <si>
    <t>PHF 36 D</t>
  </si>
  <si>
    <t>1000 Strada</t>
  </si>
  <si>
    <t>350 Nevada</t>
  </si>
  <si>
    <t>23,5 mm
à
24,5 mm</t>
  </si>
  <si>
    <t>X-19</t>
  </si>
  <si>
    <t>VHBT 30</t>
  </si>
  <si>
    <t>250 FD</t>
  </si>
  <si>
    <t>1971-1973</t>
  </si>
  <si>
    <t>V11 Le Mans Rosso Mandello</t>
  </si>
  <si>
    <t>Levée Éch
mm</t>
  </si>
  <si>
    <t>1946-1954</t>
  </si>
  <si>
    <t>V65TT</t>
  </si>
  <si>
    <t>1000 DAYTONA RACING</t>
  </si>
  <si>
    <t>Vano portabatteria. 
Parafanghi. 
Forcella anteriore: foderi inferiori</t>
  </si>
  <si>
    <t>9739-9063</t>
  </si>
  <si>
    <t>PHBH 30 B</t>
  </si>
  <si>
    <t>2 goujons</t>
  </si>
  <si>
    <t>400x348 HT</t>
  </si>
  <si>
    <t>470x215</t>
  </si>
  <si>
    <t>FALCONE  TURISMO</t>
  </si>
  <si>
    <t>FALCONE SPORT</t>
  </si>
  <si>
    <t>9739-9054</t>
  </si>
  <si>
    <t>850 T3</t>
  </si>
  <si>
    <t>warmes schwarz-met.</t>
  </si>
  <si>
    <t>TROTTER SPECIAL M 50cc</t>
  </si>
  <si>
    <t>VT 11 111 à VT  20 479</t>
  </si>
  <si>
    <t>50°</t>
  </si>
  <si>
    <t>California III PA</t>
  </si>
  <si>
    <t>California 1100 USA</t>
  </si>
  <si>
    <t>MODELES</t>
  </si>
  <si>
    <t>telaio, cavalletto centr., piastra portabatteria, forc. oscill., culle dx-sx</t>
  </si>
  <si>
    <t>TROTTER SPECIAL V 50cc</t>
  </si>
  <si>
    <t>VD 11 111 à VD 26 537</t>
  </si>
  <si>
    <t>1934-1937</t>
  </si>
  <si>
    <t>PE 250</t>
  </si>
  <si>
    <t>1997</t>
  </si>
  <si>
    <t>VR 14 001 à VR 14 400</t>
  </si>
  <si>
    <t>California Classic - Externe</t>
  </si>
  <si>
    <t>Breva 850 IE</t>
  </si>
  <si>
    <t>V50 III : Rupteurs</t>
  </si>
  <si>
    <t>Peut-être aussi "CE"</t>
  </si>
  <si>
    <t xml:space="preserve">PHM 40 </t>
  </si>
  <si>
    <t>Joint de cardan et axe de transmission solidaires</t>
  </si>
  <si>
    <t>nero lucido alte temp.</t>
  </si>
  <si>
    <t>90
1 bar maxi</t>
  </si>
  <si>
    <t>Diamètre échap</t>
  </si>
  <si>
    <t>Longueur
échap</t>
  </si>
  <si>
    <t>PHM 40 N</t>
  </si>
  <si>
    <t>BASF Chemicals
Vert : ref 714 030 401</t>
  </si>
  <si>
    <t>132 B</t>
  </si>
  <si>
    <t>1933-1936</t>
  </si>
  <si>
    <t>1972-1974</t>
  </si>
  <si>
    <t>telaio, culle, cavalletto centr. forcellone</t>
  </si>
  <si>
    <t>VV 50 000 à VV 51 190</t>
  </si>
  <si>
    <t>9739-9074</t>
  </si>
  <si>
    <t>850 T3 PA</t>
  </si>
  <si>
    <t>sahneweiß</t>
  </si>
  <si>
    <t>California EV US 97-2000</t>
  </si>
  <si>
    <t>0,5
0,6</t>
  </si>
  <si>
    <t>1987-1995</t>
  </si>
  <si>
    <t>1100 CALIFORNIA PA</t>
  </si>
  <si>
    <t>1100 CALIFORNIA JACKAL</t>
  </si>
  <si>
    <t>850 LE MANS II</t>
  </si>
  <si>
    <t>1978-1980</t>
  </si>
  <si>
    <t>PHBH 28</t>
  </si>
  <si>
    <t>fiancata serb. dx-sx, supp. paraf. dx-sx</t>
  </si>
  <si>
    <t>V50 America</t>
  </si>
  <si>
    <t>1979</t>
  </si>
  <si>
    <t>Type</t>
  </si>
  <si>
    <t>60°</t>
  </si>
  <si>
    <t>1000 S (soupapes 47/40)</t>
  </si>
  <si>
    <t>motore</t>
  </si>
  <si>
    <t>1946-1949</t>
  </si>
  <si>
    <t>1979-1980</t>
  </si>
  <si>
    <t>telaio, culle, cavalletto</t>
  </si>
  <si>
    <t>US : modèle américain</t>
  </si>
  <si>
    <t>850 LE MANS III</t>
  </si>
  <si>
    <t>VD 21 345 à VD 26 537</t>
  </si>
  <si>
    <t>giallo capella</t>
  </si>
  <si>
    <t>1959-1960</t>
  </si>
  <si>
    <t>1 à 1,5 tr</t>
  </si>
  <si>
    <t>125 C (avec ailettes de refroidissement)</t>
  </si>
  <si>
    <t>1985-1987</t>
  </si>
  <si>
    <t>45
897 399 045</t>
  </si>
  <si>
    <t>70030U</t>
  </si>
  <si>
    <t>1959-1966</t>
  </si>
  <si>
    <t>MARELLI</t>
  </si>
  <si>
    <t>Super Alce</t>
  </si>
  <si>
    <t>BD 11 111 à BD 12 112</t>
  </si>
  <si>
    <t>AMARANTO VIGNOLA</t>
  </si>
  <si>
    <t>/8179</t>
  </si>
  <si>
    <t>B 00 AA à B 24 FF</t>
  </si>
  <si>
    <t>blu midnight</t>
  </si>
  <si>
    <t>63°</t>
  </si>
  <si>
    <t>0.22/0.22</t>
  </si>
  <si>
    <t>Carb G
1,5 à 2 trs
Carb D
2 à 2,5 trs</t>
  </si>
  <si>
    <t>Feu</t>
  </si>
  <si>
    <t>V35 Imola</t>
  </si>
  <si>
    <t>V50 MONZA II</t>
  </si>
  <si>
    <t>V50 TS</t>
  </si>
  <si>
    <t>///13</t>
  </si>
  <si>
    <t>1954-1964</t>
  </si>
  <si>
    <t>1793 9950</t>
  </si>
  <si>
    <t>Particolari del Lodola 175 cc con altro colore. 
Serbatoio benzina: guance laterali. 
Vano portabatteria: riquadratura fianchetti laterali.</t>
  </si>
  <si>
    <t>1993-1994</t>
  </si>
  <si>
    <t>P.L. (Faccetta nera)</t>
  </si>
  <si>
    <t>G.T.C.</t>
  </si>
  <si>
    <t>VERDE PRATO</t>
  </si>
  <si>
    <t>metallized dark grey</t>
  </si>
  <si>
    <t>nero</t>
  </si>
  <si>
    <t>CARDELLINO (Versione lusso)</t>
  </si>
  <si>
    <t>9B</t>
  </si>
  <si>
    <t>ALCE V Milizia della Strada</t>
  </si>
  <si>
    <t>1940</t>
  </si>
  <si>
    <t>VR 40 001 à VR n/d</t>
  </si>
  <si>
    <t>C2V</t>
  </si>
  <si>
    <t>130
125
130</t>
  </si>
  <si>
    <t>350 NTX - Motoplat</t>
  </si>
  <si>
    <t>650 NTX - Motoplat</t>
  </si>
  <si>
    <t>PA 11 111 à PA 17 046</t>
  </si>
  <si>
    <t>PB 11 111 à PB 18 454</t>
  </si>
  <si>
    <t>V35 IMOLA</t>
  </si>
  <si>
    <t>Flotteur</t>
  </si>
  <si>
    <t>10 g</t>
  </si>
  <si>
    <t>7/33</t>
  </si>
  <si>
    <t>9739-9070</t>
  </si>
  <si>
    <t>Breva 1100 IE - Interne</t>
  </si>
  <si>
    <t>V65 C : Rupteurs</t>
  </si>
  <si>
    <t>PHF 30</t>
  </si>
  <si>
    <t>1931-1939</t>
  </si>
  <si>
    <t>/8145</t>
  </si>
  <si>
    <t>750 Nevada (Digiplex)</t>
  </si>
  <si>
    <t>13/34</t>
  </si>
  <si>
    <t>Daytona RS (KL)</t>
  </si>
  <si>
    <t>264 T1</t>
  </si>
  <si>
    <t>Id chez PPG, code 3540</t>
  </si>
  <si>
    <t>bleu night</t>
  </si>
  <si>
    <t>telaio, culle, cavalletto centr. forcellone, base-lesta forcella</t>
  </si>
  <si>
    <t>Euro : modèle européen</t>
  </si>
  <si>
    <t>PHF 36 Euro</t>
  </si>
  <si>
    <t>VH 11 111 à VH 12 229</t>
  </si>
  <si>
    <t>de X à Y</t>
  </si>
  <si>
    <t>entre X et Y</t>
  </si>
  <si>
    <t>V65 TT : Rupteurs</t>
  </si>
  <si>
    <t>750 Nevada</t>
  </si>
  <si>
    <t>350 Nevada (Digiplex)</t>
  </si>
  <si>
    <t>entre 51 et 33 864</t>
  </si>
  <si>
    <t>CARDELLINO 65</t>
  </si>
  <si>
    <t>PHF 36 Euro+</t>
  </si>
  <si>
    <t>1987-1988
1989-1993</t>
  </si>
  <si>
    <t>VHB 24 US</t>
  </si>
  <si>
    <t>E-43</t>
  </si>
  <si>
    <t>V11 Sport 2003</t>
  </si>
  <si>
    <t>telaio, cavalletto centr. e lat.. base-testa forcella, piastre porta targa e batteria</t>
  </si>
  <si>
    <t>NOTA IMPORTANT HUILE BV</t>
  </si>
  <si>
    <t>Mini</t>
  </si>
  <si>
    <t>Nevada 350</t>
  </si>
  <si>
    <t>telaio, culle dx-sx</t>
  </si>
  <si>
    <t>grigio scuro</t>
  </si>
  <si>
    <t>GALLETTO 160 cc</t>
  </si>
  <si>
    <t>Niveau de cuve</t>
  </si>
  <si>
    <t>GL 11 111 à GL 16 250</t>
  </si>
  <si>
    <t>Kit performance</t>
  </si>
  <si>
    <t>C 00 AA à C 99 CF</t>
  </si>
  <si>
    <t>Daytona 1994 (KA)</t>
  </si>
  <si>
    <t>9739-9053</t>
  </si>
  <si>
    <t>9739-9050</t>
  </si>
  <si>
    <t>VHBZ 26</t>
  </si>
  <si>
    <t>268 T</t>
  </si>
  <si>
    <t>11 g</t>
  </si>
  <si>
    <t>9739-9042</t>
  </si>
  <si>
    <t>9739-9043</t>
  </si>
  <si>
    <t>9739-9059</t>
  </si>
  <si>
    <t>9739-9060</t>
  </si>
  <si>
    <t>9739-9061</t>
  </si>
  <si>
    <t>California Titanium</t>
  </si>
  <si>
    <t>1934-1940
1948-1949</t>
  </si>
  <si>
    <t>150
897 393 150</t>
  </si>
  <si>
    <t>ROSSO DAYTONA 107</t>
  </si>
  <si>
    <t>141 F</t>
  </si>
  <si>
    <t>750 Nevada (Motoplat)</t>
  </si>
  <si>
    <t>GALLETTO 192</t>
  </si>
  <si>
    <t>1000 CALIFORNIA III</t>
  </si>
  <si>
    <t>1987-1991</t>
  </si>
  <si>
    <t>0610052   37.2  amaranto solido</t>
  </si>
  <si>
    <t>Le Mans CX 100</t>
  </si>
  <si>
    <t>VN ?</t>
  </si>
  <si>
    <t>metallized dark blue</t>
  </si>
  <si>
    <t>BV 11 111 à BV 12 293</t>
  </si>
  <si>
    <t>ARDETTA</t>
  </si>
  <si>
    <t>1979-1984</t>
  </si>
  <si>
    <t>PC 11 111 à PC 19 261</t>
  </si>
  <si>
    <t>2VT</t>
  </si>
  <si>
    <t>1000 S - Motoplat</t>
  </si>
  <si>
    <t>9739-9041</t>
  </si>
  <si>
    <t>Machines "Carabinieri"</t>
  </si>
  <si>
    <t>1961</t>
  </si>
  <si>
    <t>motore, cambio, forcellone, scat. trasm.</t>
  </si>
  <si>
    <t>vernice a polveri</t>
  </si>
  <si>
    <t>V7 SPORT</t>
  </si>
  <si>
    <t>X-88</t>
  </si>
  <si>
    <t>4060/1</t>
  </si>
  <si>
    <t>K-5</t>
  </si>
  <si>
    <t>60/1</t>
  </si>
  <si>
    <t>1939-1940</t>
  </si>
  <si>
    <t>GRIGIO ANTRACITE</t>
  </si>
  <si>
    <t xml:space="preserve">/8182 </t>
  </si>
  <si>
    <t>0.20/0.25</t>
  </si>
  <si>
    <t>LT 11 111 à LT 11 370</t>
  </si>
  <si>
    <t>California Special Sport Alu</t>
  </si>
  <si>
    <t>1989-1995</t>
  </si>
  <si>
    <t>VHB 30
 &gt; cadre 12700</t>
  </si>
  <si>
    <t>66 D</t>
  </si>
  <si>
    <t>1950-1952</t>
  </si>
  <si>
    <t>ovale</t>
  </si>
  <si>
    <t>1100 Quota ES</t>
  </si>
  <si>
    <t>142
120</t>
  </si>
  <si>
    <t>850 T3 CALIFORNIA</t>
  </si>
  <si>
    <t>X-24</t>
  </si>
  <si>
    <t>X-57</t>
  </si>
  <si>
    <t>PT 11 111 à PT 15 032</t>
  </si>
  <si>
    <t>K-33</t>
  </si>
  <si>
    <r>
      <t xml:space="preserve">750
</t>
    </r>
    <r>
      <rPr>
        <sz val="10"/>
        <color indexed="10"/>
        <rFont val="Arial"/>
        <family val="2"/>
      </rPr>
      <t>Catalysée
sans additif</t>
    </r>
  </si>
  <si>
    <t>1000 CALIFORNIA III CI/IE / RL</t>
  </si>
  <si>
    <t>glossy black</t>
  </si>
  <si>
    <t>250 TT
250 SS</t>
  </si>
  <si>
    <t>1928-1929</t>
  </si>
  <si>
    <t>California Stone PI</t>
  </si>
  <si>
    <t>1000 SP III</t>
  </si>
  <si>
    <t>motore, cambio, forcellone. scat. trasm.</t>
  </si>
  <si>
    <t>1937-1939</t>
  </si>
  <si>
    <t>NERO</t>
  </si>
  <si>
    <t>1,75
à
2,75 trs</t>
  </si>
  <si>
    <t>2893 9911</t>
  </si>
  <si>
    <t>750 Nevada PA</t>
  </si>
  <si>
    <t>8/34</t>
  </si>
  <si>
    <t>2/33</t>
  </si>
  <si>
    <t>2893 9960</t>
  </si>
  <si>
    <t>3793 9905</t>
  </si>
  <si>
    <t>13/39</t>
  </si>
  <si>
    <t>telaio, cavalletto centr., culle dx-sx, forc. ant., paraf. ant., supp. cupolino</t>
  </si>
  <si>
    <t>134 C</t>
  </si>
  <si>
    <t>134 B</t>
  </si>
  <si>
    <t>VP 00 AA à VP 58 WH</t>
  </si>
  <si>
    <t>1957-1961</t>
  </si>
  <si>
    <t>RC 11 111 à RC 11 614</t>
  </si>
  <si>
    <t>AMAL 930</t>
  </si>
  <si>
    <t>31°</t>
  </si>
  <si>
    <t>E-27</t>
  </si>
  <si>
    <t>9A</t>
  </si>
  <si>
    <t>V11 Le Mans Rosso Corsa</t>
  </si>
  <si>
    <t>262 CE</t>
  </si>
  <si>
    <t>Unité de production = Mandello</t>
  </si>
  <si>
    <t>000</t>
  </si>
  <si>
    <t>1969</t>
  </si>
  <si>
    <t>California Special</t>
  </si>
  <si>
    <t>VM 00 AA à VM 25 EP</t>
  </si>
  <si>
    <t>base sup. serbatoio</t>
  </si>
  <si>
    <t>V11 NAKED, SCURA, LE MANS</t>
  </si>
  <si>
    <t>1981-1984</t>
  </si>
  <si>
    <t>850 T4</t>
  </si>
  <si>
    <t>Ces données sont d'usine - Pots et filtre à air d'origine</t>
  </si>
  <si>
    <t>silver-grey</t>
  </si>
  <si>
    <t>9739-9045</t>
  </si>
  <si>
    <t>STORNELLO SCRAMBLER 125</t>
  </si>
  <si>
    <t>STORNELLO 125 cc Turismo</t>
  </si>
  <si>
    <t>1954-1968</t>
  </si>
  <si>
    <t>pastell schwarz</t>
  </si>
  <si>
    <t>LX 11 111 à LX 11 470</t>
  </si>
  <si>
    <t>KA</t>
  </si>
  <si>
    <t>VERDE INGLESE (mica)</t>
  </si>
  <si>
    <t>CM-225 AT</t>
  </si>
  <si>
    <t>CM-145 AT</t>
  </si>
  <si>
    <t>PW 11 111 à PW 15 250</t>
  </si>
  <si>
    <t>1946-1955</t>
  </si>
  <si>
    <t>1100 Sport Injection</t>
  </si>
  <si>
    <t>SS 11 111 À SS 11 989</t>
  </si>
  <si>
    <t>V10 CENTAURO GT</t>
  </si>
  <si>
    <t>1985-1986</t>
  </si>
  <si>
    <t>125 Custom</t>
  </si>
  <si>
    <t>750 Targa</t>
  </si>
  <si>
    <t>750 SP</t>
  </si>
  <si>
    <t>750 Strada : Digiplex</t>
  </si>
  <si>
    <t>Remarques</t>
  </si>
  <si>
    <t>157 F</t>
  </si>
  <si>
    <t>750 Nevada
750 Nevada Club</t>
  </si>
  <si>
    <t>1994-1995</t>
  </si>
  <si>
    <t>8/33</t>
  </si>
  <si>
    <t>cartouches non réglables
150
cartouches réglables
70</t>
  </si>
  <si>
    <t>AIRONE TURISMO</t>
  </si>
  <si>
    <t>133 F</t>
  </si>
  <si>
    <t>telaio</t>
  </si>
  <si>
    <t>Distance entre le dessus du trou de l'axe et le plat supérieur du piston, non compris le dôme</t>
  </si>
  <si>
    <t>cf. infra</t>
  </si>
  <si>
    <t>Hauteur</t>
  </si>
  <si>
    <t>2000-2003</t>
  </si>
  <si>
    <t>1100 CALIFORNIA 75 ANNIVERSARY</t>
  </si>
  <si>
    <t>K 22 AO à K 12 BO</t>
  </si>
  <si>
    <t>Vert Jade Alpine
Renault : code 040</t>
  </si>
  <si>
    <t>1995-2001</t>
  </si>
  <si>
    <t>V50 Monza : Rupteurs</t>
  </si>
  <si>
    <t>V50 Monza : Elect</t>
  </si>
  <si>
    <t>telaio,  ant., telaio post. telaio reggifaro</t>
  </si>
  <si>
    <t>PHM 40</t>
  </si>
  <si>
    <t>485 (réglable)
565 (non réglable)</t>
  </si>
  <si>
    <t>V35</t>
  </si>
  <si>
    <t>V50C</t>
  </si>
  <si>
    <t>NUOVO FALCONE</t>
  </si>
  <si>
    <t>PX 11 111 à PX 12 000</t>
  </si>
  <si>
    <t>TRENTACINQUE GT</t>
  </si>
  <si>
    <t>132 D</t>
  </si>
  <si>
    <t>1961-1967</t>
  </si>
  <si>
    <t>1958</t>
  </si>
  <si>
    <t>1000 CALIFORNIA II</t>
  </si>
  <si>
    <t>1964-1966</t>
  </si>
  <si>
    <t>California III
Carbu de 36 mm</t>
  </si>
  <si>
    <t>Importé en France, selon des données incomplètes mais sûres
Ce qui ne veut pas dire que les autres machines ne l'ont pas été !</t>
  </si>
  <si>
    <t>Sessantacinque (V65 GT)</t>
  </si>
  <si>
    <t>V35 II : Rupteurs</t>
  </si>
  <si>
    <t>California EV Touring "PI" 2002</t>
  </si>
  <si>
    <t>Starter</t>
  </si>
  <si>
    <t>Serrage pipe d'échappement</t>
  </si>
  <si>
    <t>Pas de vis</t>
  </si>
  <si>
    <t>M-14</t>
  </si>
  <si>
    <t>268 AR</t>
  </si>
  <si>
    <t>GUZ 65213</t>
  </si>
  <si>
    <t>1923-1930</t>
  </si>
  <si>
    <t>G.T. (Norge)</t>
  </si>
  <si>
    <t>4V SS</t>
  </si>
  <si>
    <t>1928-1933</t>
  </si>
  <si>
    <t>ALCE</t>
  </si>
  <si>
    <t>1994-1996</t>
  </si>
  <si>
    <t>Numérotation spécifique</t>
  </si>
  <si>
    <t>RR</t>
  </si>
  <si>
    <t>1100 CALIFORNIA EV</t>
  </si>
  <si>
    <t>125 BX</t>
  </si>
  <si>
    <t>V11 Le Mans Tenni</t>
  </si>
  <si>
    <t>V50 Monza</t>
  </si>
  <si>
    <t>V65 C</t>
  </si>
  <si>
    <t>California Classic</t>
  </si>
  <si>
    <t>California Classic - Interne</t>
  </si>
  <si>
    <t>PARTE VERNICIATA</t>
  </si>
  <si>
    <t>COLORE</t>
  </si>
  <si>
    <t>California Touring</t>
  </si>
  <si>
    <t>17,5 mm
à
18,5 mm</t>
  </si>
  <si>
    <t>18°</t>
  </si>
  <si>
    <t>X-6</t>
  </si>
  <si>
    <t>1100 CALIFORNIA Carbu / RR</t>
  </si>
  <si>
    <t>dunkelgrau</t>
  </si>
  <si>
    <t>9739-9051</t>
  </si>
  <si>
    <t>9739-9052</t>
  </si>
  <si>
    <t>PHF 36
PHF 36 (CH)
PHF 36 (USA)</t>
  </si>
  <si>
    <t>50
50
48</t>
  </si>
  <si>
    <t>LB 11 111 à LB 12 870</t>
  </si>
  <si>
    <t>750 NEVADA</t>
  </si>
  <si>
    <t>CARDELLINO 83</t>
  </si>
  <si>
    <t>750 NEVADA CLUB</t>
  </si>
  <si>
    <t>Particolari del Dondolino con altro colore. 
Serbatoio benzina: mandorle laterali.</t>
  </si>
  <si>
    <t>70050U</t>
  </si>
  <si>
    <t>441
897 392 441</t>
  </si>
  <si>
    <t>1100 CALIFORNIA EV, EV TOURING</t>
  </si>
  <si>
    <t>PHF 36
Dernières machines</t>
  </si>
  <si>
    <t>390x200</t>
  </si>
  <si>
    <t>1200 Sport</t>
  </si>
  <si>
    <t>à vérifier</t>
  </si>
  <si>
    <t>9739-9003</t>
  </si>
  <si>
    <t>1949-1953</t>
  </si>
  <si>
    <t>1,75 tr</t>
  </si>
  <si>
    <t>///69</t>
  </si>
  <si>
    <t>Daytona 90-93</t>
  </si>
  <si>
    <t>California III soupapes 41/36</t>
  </si>
  <si>
    <t>ASTORE</t>
  </si>
  <si>
    <t>Cran : position du circlip sur l'aiguille depuis le haut de l'aiguille</t>
  </si>
  <si>
    <t>7/38</t>
  </si>
  <si>
    <t>268 AB</t>
  </si>
  <si>
    <t>California Aluminium</t>
  </si>
  <si>
    <t>Libre</t>
  </si>
  <si>
    <t>M</t>
  </si>
  <si>
    <t>157 D</t>
  </si>
  <si>
    <t>GUZ 66003</t>
  </si>
  <si>
    <t>MODELES ET VARIANTES</t>
  </si>
  <si>
    <t>ROSSO FUOCO</t>
  </si>
  <si>
    <t>266 AB</t>
  </si>
  <si>
    <t>2 à 2,5 trs</t>
  </si>
  <si>
    <t>oui</t>
  </si>
  <si>
    <t>base-testa forcella</t>
  </si>
  <si>
    <t>TROTTER - TROTTER SUPER</t>
  </si>
  <si>
    <t>ROSSO SCURO (met)</t>
  </si>
  <si>
    <t>ARGENTO (met)</t>
  </si>
  <si>
    <t>GUZZI AMARANTO MASTER 47 D (met)</t>
  </si>
  <si>
    <t>125 E</t>
  </si>
  <si>
    <t>GUZ 65947</t>
  </si>
  <si>
    <t>GUZ 30555</t>
  </si>
  <si>
    <t>SABBIA SAHARA FALCONE</t>
  </si>
  <si>
    <t>GUZ 31A</t>
  </si>
  <si>
    <t>AZZURO POLIZIA</t>
  </si>
  <si>
    <t>GUZ 32</t>
  </si>
  <si>
    <t>1000 S Moteur "VV"</t>
  </si>
  <si>
    <t>0.05/0.10</t>
  </si>
  <si>
    <t>California EV 2001</t>
  </si>
  <si>
    <t>W</t>
  </si>
  <si>
    <t>1990-1992</t>
  </si>
  <si>
    <t>grigio alte temperature</t>
  </si>
  <si>
    <t>V65 SP : Elect</t>
  </si>
  <si>
    <t>V11 Tenni
Info de Chelmi</t>
  </si>
  <si>
    <t>Profondeur</t>
  </si>
  <si>
    <t>V40 CAPRI</t>
  </si>
  <si>
    <t>1984-1989</t>
  </si>
  <si>
    <t>LG 11 111 à LG 11 654</t>
  </si>
  <si>
    <t>750 NEVADA NT PA</t>
  </si>
  <si>
    <t>850 T</t>
  </si>
  <si>
    <t>1000 STRADA / RR</t>
  </si>
  <si>
    <t>PHM 40  N Euro</t>
  </si>
  <si>
    <t>light grey
(prep paint for 9739-9020 and 9739-9046)</t>
  </si>
  <si>
    <t>rosso</t>
  </si>
  <si>
    <t>VN 11 111 à VN 11 901</t>
  </si>
  <si>
    <t>11,3 g</t>
  </si>
  <si>
    <t>1988-1996</t>
  </si>
  <si>
    <t>Mille GT</t>
  </si>
  <si>
    <t>PHF 30 (USA)</t>
  </si>
  <si>
    <t>V65 C - Elect</t>
  </si>
  <si>
    <t>V65 Florida - Motoplat</t>
  </si>
  <si>
    <t>470x209</t>
  </si>
  <si>
    <t>California III Carbu de 40 mm</t>
  </si>
  <si>
    <t>V11 Sport Naked</t>
  </si>
  <si>
    <t>1999-2001</t>
  </si>
  <si>
    <t>29°</t>
  </si>
  <si>
    <t>20°</t>
  </si>
  <si>
    <t>52°</t>
  </si>
  <si>
    <t>1000 LE MANS V</t>
  </si>
  <si>
    <t>1000 S - Rupteurs</t>
  </si>
  <si>
    <t>9739-9044</t>
  </si>
  <si>
    <t>Numérotation progressive</t>
  </si>
  <si>
    <t>California III Injection</t>
  </si>
  <si>
    <t>1960-1961</t>
  </si>
  <si>
    <t>V65 Lario</t>
  </si>
  <si>
    <t>V65 TT</t>
  </si>
  <si>
    <t>Particolari del Lodola 175 cc Regolarita con altro colore. 
Serbatoio benzina: guance laterali. 
Vano portabatteria: riquadrettatura fianchetti laterali.</t>
  </si>
  <si>
    <t>49,5°</t>
  </si>
  <si>
    <t>California III Carbu de 40 mm
Soupapes 47/40</t>
  </si>
  <si>
    <t>LZ0, LZA, LZB, LZU, LZC00, LZC01, LZE00, LZG00</t>
    <phoneticPr fontId="6"/>
  </si>
  <si>
    <t>11/32</t>
  </si>
  <si>
    <t>GUZ 66097</t>
  </si>
  <si>
    <t>1971-1976</t>
  </si>
  <si>
    <t>5,69
5,84</t>
  </si>
  <si>
    <t>22,5°</t>
  </si>
  <si>
    <t>57,5°</t>
  </si>
  <si>
    <t>LF 11 111 à LF 12 999</t>
  </si>
  <si>
    <t>0.10/0.15</t>
  </si>
  <si>
    <t>ANNO</t>
  </si>
  <si>
    <t>forcellone, cambio, motore, scat. trasm. piastre, mozzo mota ant.-post., staffa portabobina</t>
  </si>
  <si>
    <t>9739-9025</t>
  </si>
  <si>
    <t>9739-9013</t>
  </si>
  <si>
    <t>1994-1998</t>
  </si>
  <si>
    <t>350 NEVADA CLUB</t>
  </si>
  <si>
    <t>LK</t>
  </si>
  <si>
    <t>BREVA 750 ie</t>
  </si>
  <si>
    <t>2003-</t>
  </si>
  <si>
    <t>Cross 50</t>
  </si>
  <si>
    <t>B5HS</t>
  </si>
  <si>
    <t>Dingo 3M</t>
  </si>
  <si>
    <t>1985-1992</t>
  </si>
  <si>
    <t>gambale dx-sx</t>
  </si>
  <si>
    <t>GTC</t>
  </si>
  <si>
    <t>1959-1963</t>
  </si>
  <si>
    <t>850 G</t>
  </si>
  <si>
    <t>7/33
ou 6/32</t>
  </si>
  <si>
    <t>850 Nuova T5 PA</t>
  </si>
  <si>
    <t>VP 11 111 à VP 16 230</t>
  </si>
  <si>
    <t>telaio, cavalletto centr., culle dx-sx</t>
  </si>
  <si>
    <t>OA AV
PMH</t>
  </si>
  <si>
    <t>FA AP
PMB</t>
  </si>
  <si>
    <t>GUZ 25</t>
  </si>
  <si>
    <t>GUZ 25A</t>
  </si>
  <si>
    <t>70001U</t>
  </si>
  <si>
    <t>435
897 393 435</t>
  </si>
  <si>
    <t>Centauro (KK), Centauro GT</t>
  </si>
  <si>
    <t>PHF 30 Euro</t>
  </si>
  <si>
    <t>P3</t>
  </si>
  <si>
    <t>ech.</t>
  </si>
  <si>
    <t>262.28 EH</t>
  </si>
  <si>
    <t>2 trs</t>
  </si>
  <si>
    <t>750 S</t>
  </si>
  <si>
    <t xml:space="preserve">1000 G5 </t>
  </si>
  <si>
    <t>750 S3</t>
  </si>
  <si>
    <t>Vis
d'allumeur</t>
  </si>
  <si>
    <t>Embout d'arbre</t>
  </si>
  <si>
    <t>sabbia Perla</t>
  </si>
  <si>
    <t>1988-1992</t>
  </si>
  <si>
    <t>marrone bisanzio</t>
  </si>
  <si>
    <t>1954-1966</t>
  </si>
  <si>
    <t>Longueur  </t>
  </si>
  <si>
    <t>Largeur  </t>
  </si>
  <si>
    <t>410x207,5</t>
  </si>
  <si>
    <t>458x237</t>
  </si>
  <si>
    <t>435,5x214,5</t>
  </si>
  <si>
    <t>Vert</t>
  </si>
  <si>
    <t>69,5°</t>
  </si>
  <si>
    <t>63,5°</t>
  </si>
  <si>
    <t>California III Carbu de 30mm
Soupapes 41/36</t>
  </si>
  <si>
    <t>California Aluminium PI</t>
  </si>
  <si>
    <t>NERO NEVADA (met)</t>
  </si>
  <si>
    <t>157 B</t>
  </si>
  <si>
    <t>GUZ 66000</t>
  </si>
  <si>
    <t>ARANCIO NEVADA (met)</t>
  </si>
  <si>
    <t>157 C</t>
  </si>
  <si>
    <t>GUZ 66001</t>
  </si>
  <si>
    <t>133 E</t>
  </si>
  <si>
    <t>California EV "PI" 2002</t>
  </si>
  <si>
    <t>V50 PA</t>
  </si>
  <si>
    <t>1000 SP III Digiplex</t>
  </si>
  <si>
    <t>C 2 V</t>
  </si>
  <si>
    <t>70080U</t>
  </si>
  <si>
    <t>X à Y</t>
  </si>
  <si>
    <t>mitternachtsblau</t>
  </si>
  <si>
    <t>9739-9075</t>
  </si>
  <si>
    <t>metallized blue-grey</t>
  </si>
  <si>
    <t>9739-9002</t>
  </si>
  <si>
    <t>1976-1982</t>
  </si>
  <si>
    <t>8/35</t>
  </si>
  <si>
    <t>1962-1965</t>
  </si>
  <si>
    <t>0,6-0,7</t>
  </si>
  <si>
    <t>pearl white metallic</t>
  </si>
  <si>
    <t>70045U</t>
  </si>
  <si>
    <t>Pont
Rapport</t>
  </si>
  <si>
    <t>Particolari del Condor con altro colore. 
Serbatoio benzina: mandorle laterali.</t>
  </si>
  <si>
    <t>12 C</t>
  </si>
  <si>
    <t>PHBH 28 US</t>
  </si>
  <si>
    <t>VHB 30</t>
  </si>
  <si>
    <t>K-19</t>
  </si>
  <si>
    <t>60/5</t>
  </si>
  <si>
    <t>telaio, cavalletto centr. culle dx-sx</t>
  </si>
  <si>
    <t>V11 Sport</t>
  </si>
  <si>
    <t>V75 PA</t>
  </si>
  <si>
    <r>
      <t xml:space="preserve">Joint de cardan et axe de transmission solidaires
Arbre à cannelures fines
</t>
    </r>
    <r>
      <rPr>
        <sz val="10"/>
        <color indexed="12"/>
        <rFont val="Arial"/>
      </rPr>
      <t>20 cannelures</t>
    </r>
    <phoneticPr fontId="6"/>
  </si>
  <si>
    <t>GUZ 36</t>
  </si>
  <si>
    <t>GUZ 37</t>
  </si>
  <si>
    <t>GUZ 38</t>
  </si>
  <si>
    <t xml:space="preserve">GRIGIO STORNELLO 125 (met) </t>
  </si>
  <si>
    <t>GUZ 39</t>
  </si>
  <si>
    <t>SILVER LIGHT 316 (met)</t>
  </si>
  <si>
    <t>Ralenti</t>
  </si>
  <si>
    <t>Principal</t>
  </si>
  <si>
    <t>Puits</t>
  </si>
  <si>
    <t>BPR7ES</t>
  </si>
  <si>
    <t>V35 II</t>
  </si>
  <si>
    <t>66°</t>
  </si>
  <si>
    <t>durée ouv.</t>
  </si>
  <si>
    <t>adm.</t>
  </si>
  <si>
    <t>GUZ 96501</t>
  </si>
  <si>
    <t>VH 30 000 à VH 34 685</t>
  </si>
  <si>
    <t>0.15/0.25</t>
  </si>
  <si>
    <t>5/33</t>
  </si>
  <si>
    <t>California III Motoplat</t>
  </si>
  <si>
    <t>CARDELLINO</t>
  </si>
  <si>
    <t>cavalletto centr., supp. carenatura</t>
  </si>
  <si>
    <t>amaranto</t>
  </si>
  <si>
    <t>blu petrolio</t>
  </si>
  <si>
    <t>MODELLO</t>
  </si>
  <si>
    <t>1100 CALIFORNIA VINTAGE</t>
  </si>
  <si>
    <t>V50 MONZA</t>
  </si>
  <si>
    <t>70025U</t>
  </si>
  <si>
    <t>GRIGIO 66002 CALIF EVOL (met)</t>
  </si>
  <si>
    <t xml:space="preserve">Particolari dello Stornello 160 cc con altro colore. 
Telaio. 
Forcella anteriore. 
Vano portabatteria: corpo centrale. </t>
  </si>
  <si>
    <t>CANNA DI FUCILE (met)</t>
  </si>
  <si>
    <t>ANTRACITE (met)</t>
  </si>
  <si>
    <t>ROSSO RACING 109</t>
  </si>
  <si>
    <t>V11 Coppa Italia</t>
  </si>
  <si>
    <t>PHBH 28
après Avril 1985</t>
  </si>
  <si>
    <t>V11 Café Sport</t>
  </si>
  <si>
    <t>350 GTS (freins à tambour)</t>
  </si>
  <si>
    <t>NGK Type "VX" = Platine/Gold
NGK Type "IX" = Iridium"
Bosch Type "P" = Platinium
NGK &amp; Denso : le 1er chiffre augmente = bougie plus froide
Champion &amp; Bosch : le 1er chiffre diminue = bougie plus froide
NGK : 12 indices thermiques
Champion : 26 indices thermiques</t>
  </si>
  <si>
    <t>MOTOLEGGERA</t>
  </si>
  <si>
    <t>1946-1951</t>
  </si>
  <si>
    <t>ROSSO CORSA</t>
  </si>
  <si>
    <t>/8071</t>
  </si>
  <si>
    <t>1000 SP II</t>
  </si>
  <si>
    <t>58°</t>
  </si>
  <si>
    <t>22°</t>
  </si>
  <si>
    <t>Jeu
Adm/Echp</t>
  </si>
  <si>
    <t>VHB 26 F</t>
  </si>
  <si>
    <t>PHBH 28 B Euro</t>
  </si>
  <si>
    <t>CF 11 111 à CF 13 985</t>
  </si>
  <si>
    <t>V35 CUSTOM</t>
  </si>
  <si>
    <t>GT Militaire</t>
  </si>
  <si>
    <t>1re série (35mm) 60
2e série (38mm) 90
3e série (38mm)100
1 bar</t>
  </si>
  <si>
    <t>CM 00 AA à CM 85 ALI</t>
  </si>
  <si>
    <t>750 NEVADA CLASSIC IE</t>
  </si>
  <si>
    <t>V11 LE MANS, NAKED, SPORT</t>
  </si>
  <si>
    <t>2002-2005</t>
  </si>
  <si>
    <t>V11 Sport Scura R</t>
  </si>
  <si>
    <r>
      <t xml:space="preserve">520 ± 2,5
</t>
    </r>
    <r>
      <rPr>
        <i/>
        <sz val="10"/>
        <color indexed="8"/>
        <rFont val="Arial"/>
      </rPr>
      <t>118 ± 2 mm</t>
    </r>
  </si>
  <si>
    <t>CMC 00 AA à CMC 69 NEI</t>
  </si>
  <si>
    <t>1950-1953</t>
  </si>
  <si>
    <t>telaio, culle</t>
  </si>
  <si>
    <t>1000 CALIFORNIA III CI / RR</t>
  </si>
  <si>
    <t>BH 11 111 à BH 12 181</t>
  </si>
  <si>
    <t>1974-1979</t>
  </si>
  <si>
    <t>K-18</t>
  </si>
  <si>
    <t>60/3</t>
  </si>
  <si>
    <r>
      <t xml:space="preserve">BV
cm3
</t>
    </r>
    <r>
      <rPr>
        <b/>
        <sz val="10"/>
        <color indexed="10"/>
        <rFont val="Arial"/>
      </rPr>
      <t>Cf. note infra</t>
    </r>
  </si>
  <si>
    <r>
      <t xml:space="preserve">Pont
cm3
</t>
    </r>
    <r>
      <rPr>
        <b/>
        <sz val="10"/>
        <color indexed="10"/>
        <rFont val="Arial"/>
      </rPr>
      <t>Cf. note infra</t>
    </r>
  </si>
  <si>
    <t>1934-1939</t>
  </si>
  <si>
    <t>47°</t>
  </si>
  <si>
    <t>51°</t>
  </si>
  <si>
    <t>California Touring - Externe</t>
  </si>
  <si>
    <t>V35 II : Elect.</t>
  </si>
  <si>
    <t>V35 Imola : Rupteurs</t>
  </si>
  <si>
    <t>150
1,5 à 2,5 bar</t>
  </si>
  <si>
    <t>1100 CALIFORNIA Aquila Nera</t>
    <phoneticPr fontId="6"/>
  </si>
  <si>
    <t>2009-</t>
    <phoneticPr fontId="6"/>
  </si>
  <si>
    <t>1100 CALIFORNIA TOURING</t>
    <phoneticPr fontId="6"/>
  </si>
  <si>
    <t>1100 CALIFORNIA CLASSIC</t>
    <phoneticPr fontId="6"/>
  </si>
  <si>
    <t>1,7
1,8 avec filtre</t>
  </si>
  <si>
    <r>
      <t xml:space="preserve">WR7DC
</t>
    </r>
    <r>
      <rPr>
        <sz val="10"/>
        <color indexed="12"/>
        <rFont val="Arial"/>
      </rPr>
      <t>WR5DP</t>
    </r>
  </si>
  <si>
    <t>VHBZ 20 F</t>
  </si>
  <si>
    <t>Mille GT (soupapes ???)</t>
  </si>
  <si>
    <t>BP5ES</t>
  </si>
  <si>
    <t>WR5DC
WR5DP</t>
  </si>
  <si>
    <t>1952-1954</t>
  </si>
  <si>
    <t>ERCOLE</t>
  </si>
  <si>
    <t>GALLETTO 175 cc</t>
  </si>
  <si>
    <t>GUZ 66004</t>
  </si>
  <si>
    <t>California III
Carbu de 40 mm</t>
  </si>
  <si>
    <t>California EV Europe 97-2000</t>
  </si>
  <si>
    <t>Diamètre adm</t>
  </si>
  <si>
    <t>LP &amp; LPM</t>
  </si>
  <si>
    <t>V-14</t>
  </si>
  <si>
    <t>LT</t>
  </si>
  <si>
    <t>P3 mesuré par Techniprofil</t>
  </si>
  <si>
    <t>V11 Le Mans Nero Corsa</t>
  </si>
  <si>
    <t>850 T5</t>
  </si>
  <si>
    <t>V50</t>
  </si>
  <si>
    <t>telaio, culle, cavalletto .</t>
  </si>
  <si>
    <t>OE AV
PMB</t>
  </si>
  <si>
    <t>FE AP
PMH</t>
  </si>
  <si>
    <t>70075U</t>
  </si>
  <si>
    <t>70095U</t>
  </si>
  <si>
    <t>70060U</t>
  </si>
  <si>
    <t>70055U</t>
  </si>
  <si>
    <t>70065U</t>
  </si>
  <si>
    <t>70097U</t>
  </si>
  <si>
    <t>70099U &amp;
10099U</t>
  </si>
  <si>
    <t>10/36</t>
    <phoneticPr fontId="6"/>
  </si>
  <si>
    <t>GUZ 26A</t>
  </si>
  <si>
    <t>GUZ 27A</t>
  </si>
  <si>
    <t>AVORIO GALLETTO 1222</t>
  </si>
  <si>
    <t>316
897 393 316</t>
  </si>
  <si>
    <t>107
897 392 107</t>
  </si>
  <si>
    <t xml:space="preserve">Particolari del Nuovo Falcone con altro colore. 
Telaio. </t>
  </si>
  <si>
    <t>Vu GR 35 561</t>
  </si>
  <si>
    <t>132 A</t>
  </si>
  <si>
    <t>V65 TT : Elect</t>
  </si>
  <si>
    <t>V65 : Rupteurs</t>
  </si>
  <si>
    <t>Pompe : taille du gicleur de pompe de reprise</t>
  </si>
  <si>
    <t>hellrot</t>
  </si>
  <si>
    <t>1100 Sport</t>
  </si>
  <si>
    <t>9739-9076</t>
  </si>
  <si>
    <t>9739-9077</t>
  </si>
  <si>
    <t>red</t>
  </si>
  <si>
    <t>VW 30 001 à VW 30 500</t>
  </si>
  <si>
    <t>750 Strada</t>
  </si>
  <si>
    <t>VF 11 111 à VF 20 700</t>
  </si>
  <si>
    <t>Mille GT Carbu de 30 mm
Soupapes 41/36</t>
  </si>
  <si>
    <t>1000 SP</t>
  </si>
  <si>
    <t>BREVA 1100 IE</t>
  </si>
  <si>
    <t>BM 11 111 à BM 13 377</t>
  </si>
  <si>
    <t>125 2C 4T</t>
  </si>
  <si>
    <t>California III Carbu de 36 mm
Soupapes 44/37</t>
  </si>
  <si>
    <t>301
897 399 301</t>
  </si>
  <si>
    <t>141
897 393 141</t>
  </si>
  <si>
    <t>70035U</t>
  </si>
  <si>
    <t>70010U</t>
  </si>
  <si>
    <t>70090U</t>
  </si>
  <si>
    <t>70085U</t>
  </si>
  <si>
    <t>70040U</t>
  </si>
  <si>
    <t>70098U</t>
  </si>
  <si>
    <t>70015U</t>
  </si>
  <si>
    <t>70070U</t>
  </si>
  <si>
    <t>Griso 850 IE</t>
  </si>
  <si>
    <t>1000 DAYTONA RS</t>
  </si>
  <si>
    <t>telaio, telaietto post.. telaio reggifaro, forc. post.</t>
  </si>
  <si>
    <t>940 (Bellagio) - Interne</t>
  </si>
  <si>
    <t>V65 SP : Rupteurs</t>
  </si>
  <si>
    <t>Variante</t>
  </si>
  <si>
    <t>1200 Sport 4V</t>
  </si>
  <si>
    <t>PMR8B</t>
  </si>
  <si>
    <t>Numéro progressif à 6 chiffres commençant toujours par 111111</t>
  </si>
  <si>
    <t>KM</t>
  </si>
  <si>
    <t>Griso 1200 8V</t>
  </si>
  <si>
    <t>Breva 1200</t>
  </si>
  <si>
    <t>Breva 1200 - Interne</t>
  </si>
  <si>
    <t>Breva 1200 - Externe</t>
  </si>
  <si>
    <t>30°</t>
  </si>
  <si>
    <t>GALLETTO 192 cc</t>
  </si>
  <si>
    <t>1000 T5 Argentina</t>
  </si>
  <si>
    <t>Selon le Guzziology V7.0 03/2009 il est recommandé de passer à 0,20/0,30 pour une meilleure souplesse moteur</t>
    <phoneticPr fontId="6"/>
  </si>
  <si>
    <t>BLEU MIDNIGHT 226 (mica)</t>
  </si>
  <si>
    <t>GOLD (met)</t>
  </si>
  <si>
    <t>158 B</t>
  </si>
  <si>
    <t>GUZ 96502</t>
  </si>
  <si>
    <t>60
3 bars ± 1</t>
  </si>
  <si>
    <t>BLEU CALIF EVO (met)</t>
  </si>
  <si>
    <t>GRIGIO 66002 CALIF EVO (met)</t>
  </si>
  <si>
    <t>GRIGIO BLEU CALIF EVO (met)</t>
  </si>
  <si>
    <t>NERO CALIF EVOL (met)</t>
  </si>
  <si>
    <t>2000-2001</t>
  </si>
  <si>
    <t>1998-1999</t>
  </si>
  <si>
    <t>Feuille de mine :
Début : VH 32 022
Moteur VT</t>
  </si>
  <si>
    <t>NORGE 850</t>
  </si>
  <si>
    <t>850 GT, Eldordo, California</t>
  </si>
  <si>
    <t>California III IE</t>
  </si>
  <si>
    <t>BLEU SPECTRUM 236 (mica)</t>
  </si>
  <si>
    <t>NERO CALDO 525</t>
  </si>
  <si>
    <t>GUZ 65217</t>
  </si>
  <si>
    <t>GIALLO GINESTRA 046</t>
  </si>
  <si>
    <t>187 C</t>
  </si>
  <si>
    <t>Griso 1100 IE - Externe</t>
  </si>
  <si>
    <t>750 Nevada - 750 Nevada Club</t>
  </si>
  <si>
    <t>GUZ 65515</t>
  </si>
  <si>
    <t>265 AB</t>
  </si>
  <si>
    <t>PHM 40 US</t>
  </si>
  <si>
    <t>V65 C : Elect</t>
  </si>
  <si>
    <t>GUZ 50894</t>
  </si>
  <si>
    <t>ROSSO CORALLO 140 (met)</t>
  </si>
  <si>
    <t>OZA591-BB2</t>
  </si>
  <si>
    <t>telaio, culle, cavalletto, forcellone oscill., base-lesta forcella</t>
  </si>
  <si>
    <t>GUZ 65202</t>
  </si>
  <si>
    <t>GUZ 65206</t>
  </si>
  <si>
    <t>GUZ 65207</t>
  </si>
  <si>
    <t>260 H</t>
  </si>
  <si>
    <t>PHF 36 US</t>
  </si>
  <si>
    <t>K-27</t>
  </si>
  <si>
    <t>K-4</t>
  </si>
  <si>
    <t>Modèle</t>
  </si>
  <si>
    <t>1200 Sport - Externe</t>
  </si>
  <si>
    <t>LPL</t>
  </si>
  <si>
    <t>Breva 1100 IE - Externe</t>
  </si>
  <si>
    <t>1967-1978</t>
  </si>
  <si>
    <t>Griso 1100 IE - Interne</t>
  </si>
  <si>
    <t>435,5x214,5
458 en 1995</t>
    <phoneticPr fontId="6"/>
  </si>
  <si>
    <t>458x237</t>
    <phoneticPr fontId="6"/>
  </si>
  <si>
    <t>California III soupapes 47/40</t>
  </si>
  <si>
    <t>1100 CALIFORNIA SPORT</t>
  </si>
  <si>
    <t>ROSSO RUBINO</t>
  </si>
  <si>
    <t>Stelvio 1200 4V</t>
  </si>
  <si>
    <t>PHF 36</t>
  </si>
  <si>
    <t>350 Nevada (Motoplat)</t>
  </si>
  <si>
    <t>V50 Monza II</t>
  </si>
  <si>
    <t>V35 Imola II</t>
  </si>
  <si>
    <t>SA 00 AA à SA 35 AS</t>
  </si>
  <si>
    <t>ALBATROS</t>
  </si>
  <si>
    <t>Master LECHLER</t>
  </si>
  <si>
    <t>1998-</t>
  </si>
  <si>
    <t>V65 PA</t>
  </si>
  <si>
    <t>266 AR ou 
268 AR</t>
  </si>
  <si>
    <t>262 AB 1</t>
  </si>
  <si>
    <t>1 tr</t>
  </si>
  <si>
    <t>1946-1980</t>
  </si>
  <si>
    <t>LODOLA 175 cc Regolaritta</t>
  </si>
  <si>
    <t>Vu PB 13 535</t>
  </si>
  <si>
    <t>100
1 bar</t>
  </si>
  <si>
    <t>V35 C</t>
  </si>
  <si>
    <t>V50 C</t>
  </si>
  <si>
    <t>AZZURO CALIF EVO (met)</t>
  </si>
  <si>
    <t>750 X PA (2e série)</t>
  </si>
  <si>
    <t>oro Longchamp</t>
  </si>
  <si>
    <t>grigio scuro met.</t>
  </si>
  <si>
    <t>400 ± 2,5</t>
  </si>
  <si>
    <t>BREVA 1200 IE</t>
  </si>
  <si>
    <t>2007-</t>
  </si>
  <si>
    <t>LPG</t>
  </si>
  <si>
    <t>MOTOTRICICLO 32 (civile)</t>
  </si>
  <si>
    <t>1934-1945</t>
  </si>
  <si>
    <t>Cardan à arbre intermédiaire</t>
  </si>
  <si>
    <t>perdur rosso</t>
  </si>
  <si>
    <t>Centauro Sport</t>
  </si>
  <si>
    <t>250 TS</t>
  </si>
  <si>
    <t>R 00 AA à F 72 CP</t>
  </si>
  <si>
    <t>1953-1954</t>
  </si>
  <si>
    <t>GRIGIO PIETRA</t>
  </si>
  <si>
    <t>/8058</t>
  </si>
  <si>
    <t>California Special Sport PI</t>
  </si>
  <si>
    <t>KD 15 400 à KD 16 034</t>
  </si>
  <si>
    <t>KDE</t>
    <phoneticPr fontId="6"/>
  </si>
  <si>
    <t>1000 CALIFORNIA III IE / RL</t>
  </si>
  <si>
    <t>SM 00 AA à SM 94 CN</t>
  </si>
  <si>
    <t>GUZ 22/25</t>
  </si>
  <si>
    <t>Vert Olive</t>
  </si>
  <si>
    <t>Machines "Polizia municipale"</t>
  </si>
  <si>
    <t>BIANCO POLIZIA MUNICIPALE</t>
  </si>
  <si>
    <t>GUZ 23A</t>
  </si>
  <si>
    <t>RAME QUOTA 1000</t>
  </si>
  <si>
    <t>193 C</t>
  </si>
  <si>
    <t>STORNELLO 125 cc Sport America</t>
  </si>
  <si>
    <t>V35 TT</t>
  </si>
  <si>
    <t>157 E</t>
  </si>
  <si>
    <t>VERDE OLIVIA 500 SPORT 13</t>
  </si>
  <si>
    <t>185 D</t>
  </si>
  <si>
    <t>GUZ 66098</t>
  </si>
  <si>
    <t>GUZ 8</t>
  </si>
  <si>
    <t>BLEU 237 (met)</t>
  </si>
  <si>
    <t>Lambda NGK</t>
  </si>
  <si>
    <t>Telaio, culle, cavalletto</t>
  </si>
  <si>
    <t>850 GT, Eldorado, California</t>
  </si>
  <si>
    <t>VERDE KAKI SPORT 13</t>
  </si>
  <si>
    <t>California 1400</t>
    <phoneticPr fontId="6" type="noConversion"/>
  </si>
  <si>
    <t>Kit performance = cornets et pots compétition</t>
  </si>
  <si>
    <r>
      <t xml:space="preserve">La plupart des documents n'indique pas que l'huile de BV doit être additivée. Toutefois, la plupart des BV Guzzi ont été chargées à l'huile au bisulfure de molybdène. Ne pas revenir en arrière avec de l'huile "standard".
Les indications en </t>
    </r>
    <r>
      <rPr>
        <sz val="10"/>
        <color indexed="10"/>
        <rFont val="Arial"/>
        <family val="2"/>
      </rPr>
      <t>rouge</t>
    </r>
    <r>
      <rPr>
        <sz val="10"/>
        <color indexed="8"/>
        <rFont val="Arial"/>
        <family val="2"/>
      </rPr>
      <t xml:space="preserve"> indiquent qu'il ne faut surtout pas mettre d'huile additivée.
La viscosité est 80W90
Par contre, Dave Richardson (Guzziology) recommande de la 80W140 pour tous les blocs.
</t>
    </r>
    <r>
      <rPr>
        <sz val="10"/>
        <color indexed="12"/>
        <rFont val="Arial"/>
      </rPr>
      <t>Même si indication contraire dans les manuels, le volume d'huile dans les BV des petits blocs doit être de 1000 cc. Dave Richardson indique que les modèles à partir de 2002 peuvent recevoir 1100 cc : les boites sont moins bruyantes.</t>
    </r>
    <phoneticPr fontId="6" type="noConversion"/>
  </si>
  <si>
    <t>V9 ROAMER</t>
    <phoneticPr fontId="6"/>
  </si>
  <si>
    <t>2016-</t>
    <phoneticPr fontId="6"/>
  </si>
  <si>
    <t>V9 BOBBER</t>
    <phoneticPr fontId="6"/>
  </si>
  <si>
    <t>KDG</t>
    <phoneticPr fontId="6"/>
  </si>
  <si>
    <t>2006-2008</t>
    <phoneticPr fontId="6"/>
  </si>
  <si>
    <t>USA</t>
    <phoneticPr fontId="6"/>
  </si>
  <si>
    <t>California 1000 carb (KG)</t>
  </si>
  <si>
    <t>V11 CAFE SPORT, BALLABIO</t>
  </si>
  <si>
    <t>racing rot</t>
  </si>
  <si>
    <t>2005-2007</t>
    <phoneticPr fontId="6"/>
  </si>
  <si>
    <t>STELVIO 1200 4V -Std - NTX -  ABS</t>
    <phoneticPr fontId="6"/>
  </si>
  <si>
    <t>KK 111 111 à n/d</t>
    <phoneticPr fontId="6"/>
  </si>
  <si>
    <t>80 years of Moto Guzzi (3e édition - 2000) : Mario Colombo</t>
  </si>
  <si>
    <t>sans</t>
    <phoneticPr fontId="6"/>
  </si>
  <si>
    <t>Particolari dello Stornello 125 cc Scrambler con altro colore. 
Vano portabatteria: fianchetti laterali. 
Serbatoio benzina. 
Parafanghi</t>
  </si>
  <si>
    <t>1000 Convert</t>
  </si>
  <si>
    <t>12 cannelures</t>
    <phoneticPr fontId="6"/>
  </si>
  <si>
    <t>V7 Classic</t>
    <phoneticPr fontId="6"/>
  </si>
  <si>
    <t>V7 Café</t>
    <phoneticPr fontId="6"/>
  </si>
  <si>
    <t>V7 Racer</t>
    <phoneticPr fontId="6"/>
  </si>
  <si>
    <t>2008-</t>
    <phoneticPr fontId="6"/>
  </si>
  <si>
    <t>8 D</t>
  </si>
  <si>
    <t>GUZ 30522</t>
  </si>
  <si>
    <t>///12</t>
  </si>
  <si>
    <t>GUZ 30542</t>
  </si>
  <si>
    <t>11 A</t>
  </si>
  <si>
    <t>GRIGIO AGATA GALLETTO</t>
  </si>
  <si>
    <t>ROSSO CARMINIO 1305</t>
  </si>
  <si>
    <t>BLEU TURCHIA CALIF EVO (met)</t>
  </si>
  <si>
    <t>ARANCIO CALIF EVO (met)</t>
  </si>
  <si>
    <t>GUZ DS08047</t>
  </si>
  <si>
    <t>250 TS (freins à disque)</t>
  </si>
  <si>
    <t>VW 11 111 à VW 17 350</t>
  </si>
  <si>
    <t>Daytona 94 et Racing</t>
  </si>
  <si>
    <t>beige</t>
  </si>
  <si>
    <t>3,6
avec filtre</t>
  </si>
  <si>
    <r>
      <t xml:space="preserve">Moteur
Litres
</t>
    </r>
    <r>
      <rPr>
        <b/>
        <sz val="10"/>
        <color indexed="10"/>
        <rFont val="Arial"/>
      </rPr>
      <t>Cf. note infra</t>
    </r>
  </si>
  <si>
    <t>metallized light grey
(cover paint, 9739-9049 needed as prep paint)</t>
  </si>
  <si>
    <t>Les volants moteur des "gros blocs" font 230 mm de diamètre développant donc une circonférence de 722 mm. Il est donc aisé de calculer la position des repères d'avance par rapports aux repères de PMH : 1° = 2mm
On peut aussi partir du nombre de dents : 96 dents sur 360° soit 3,75° entre 2 dents, que l'on peut arrondir à 4°</t>
    <phoneticPr fontId="6" type="noConversion"/>
  </si>
  <si>
    <t>2013-</t>
    <phoneticPr fontId="6"/>
  </si>
  <si>
    <t>1200 Sport 8V</t>
    <phoneticPr fontId="6"/>
  </si>
  <si>
    <t>12/2005 à 01/2006
OZA341-BB1
à partir de 01/2006
OZA591-BB2</t>
    <phoneticPr fontId="6"/>
  </si>
  <si>
    <t>V7 Special</t>
    <phoneticPr fontId="6" type="noConversion"/>
  </si>
  <si>
    <t>2 goujons</t>
    <phoneticPr fontId="6"/>
  </si>
  <si>
    <t>V7 Cafe Classic</t>
    <phoneticPr fontId="6"/>
  </si>
  <si>
    <t>V7 Café Classic</t>
    <phoneticPr fontId="6"/>
  </si>
  <si>
    <t>410x207,5</t>
    <phoneticPr fontId="6"/>
  </si>
  <si>
    <t>V65 PA jusqu'à PG17000</t>
    <phoneticPr fontId="6"/>
  </si>
  <si>
    <t>435,5x214,5</t>
    <phoneticPr fontId="6"/>
  </si>
  <si>
    <t>OZA591-BB2</t>
    <phoneticPr fontId="6"/>
  </si>
  <si>
    <t>V11 Sport Ballabio</t>
  </si>
  <si>
    <t>Version 25CV
OZA341-BB1
Version 36 CV
OZA591-BB2</t>
  </si>
  <si>
    <t>2004-2005
OZA341-BB1
2006-
OZA591-BB2</t>
  </si>
  <si>
    <t>California III Digiplex</t>
  </si>
  <si>
    <t>PB</t>
  </si>
  <si>
    <t>NERO RIFLESSO ORO 046 (met)</t>
  </si>
  <si>
    <t>132 C</t>
  </si>
  <si>
    <t>GUZ 65563</t>
  </si>
  <si>
    <t>GIALLO ARANCIO 044 (met)</t>
  </si>
  <si>
    <t>157 A</t>
  </si>
  <si>
    <t>GUZ 65218</t>
  </si>
  <si>
    <t>86 E
93 E
115 A</t>
  </si>
  <si>
    <t>Norge 1200 IE - Interne</t>
  </si>
  <si>
    <t>Norge 1200 IE - Externe</t>
  </si>
  <si>
    <t>PHBH 30 B (1990)</t>
  </si>
  <si>
    <t>Depuis 1998, type de numérotation des cadres</t>
  </si>
  <si>
    <t>BREVA 850</t>
  </si>
  <si>
    <t>LPB</t>
  </si>
  <si>
    <t xml:space="preserve">LME 111 111 à </t>
  </si>
  <si>
    <t>Euro + : amélioration</t>
  </si>
  <si>
    <t>2006-</t>
  </si>
  <si>
    <t>BREVA 1100 IE ABS</t>
  </si>
  <si>
    <t>LPA</t>
  </si>
  <si>
    <t>LX 15 450 à LX</t>
  </si>
  <si>
    <t>1000 Convert PA</t>
  </si>
  <si>
    <t>rosso rubino
ROSSO NEVADA (mica)</t>
  </si>
  <si>
    <t>LODOLA 175 cc Regolarita</t>
  </si>
  <si>
    <t>LODOLA 235 cc Regolarita</t>
  </si>
  <si>
    <t>PHBH 30 B Euro</t>
  </si>
  <si>
    <t>V65 FLORIDA</t>
  </si>
  <si>
    <t>1986-1995</t>
  </si>
  <si>
    <t>PHBH 30 B Euro
(1990)</t>
  </si>
  <si>
    <t>California Touring - Interne</t>
  </si>
  <si>
    <t>133 B</t>
  </si>
  <si>
    <t>GUZ 96079</t>
  </si>
  <si>
    <t>BROWN COPPER 884 J3 (met)</t>
  </si>
  <si>
    <t>158 A</t>
  </si>
  <si>
    <t>V7 Café Clasic</t>
    <phoneticPr fontId="6"/>
  </si>
  <si>
    <t>1921-1924</t>
  </si>
  <si>
    <t>Manuels d'atelier et informations concessionnaires</t>
  </si>
  <si>
    <t>ZGU</t>
  </si>
  <si>
    <t>MOTO GUZZI</t>
  </si>
  <si>
    <t>LP</t>
  </si>
  <si>
    <t>28°</t>
  </si>
  <si>
    <t>une lettre ou un chiffre</t>
  </si>
  <si>
    <t>California 1100 Europe</t>
  </si>
  <si>
    <t>California 75° Anniversario</t>
  </si>
  <si>
    <t>PHBH 30 US</t>
  </si>
  <si>
    <t>NORGE 1200</t>
  </si>
  <si>
    <t>1200 Sport - Interne</t>
  </si>
  <si>
    <t>940 (Bellagio) - Externe</t>
  </si>
  <si>
    <t>940 (BELLAGIO)</t>
  </si>
  <si>
    <t>2004-2011</t>
    <phoneticPr fontId="6"/>
  </si>
  <si>
    <t>2003-2009</t>
    <phoneticPr fontId="6"/>
  </si>
  <si>
    <t>2012-</t>
    <phoneticPr fontId="6"/>
  </si>
  <si>
    <t>LML00</t>
    <phoneticPr fontId="6"/>
  </si>
  <si>
    <t>750 NEVADA S</t>
    <phoneticPr fontId="6"/>
  </si>
  <si>
    <t>2010-</t>
    <phoneticPr fontId="6"/>
  </si>
  <si>
    <t>LMH00</t>
    <phoneticPr fontId="6"/>
  </si>
  <si>
    <t>750 NEVADA S Anniversario</t>
    <phoneticPr fontId="6"/>
  </si>
  <si>
    <t>LMM00</t>
    <phoneticPr fontId="6"/>
  </si>
  <si>
    <t>verde scuro
VERDE NEVADA (mica)</t>
  </si>
  <si>
    <t>California III Carbu de 30mm</t>
  </si>
  <si>
    <t>1954-1958</t>
  </si>
  <si>
    <t>MGX 21</t>
    <phoneticPr fontId="6"/>
  </si>
  <si>
    <t>LCUA0</t>
    <phoneticPr fontId="6"/>
  </si>
  <si>
    <t>LCU01</t>
    <phoneticPr fontId="6"/>
  </si>
  <si>
    <t>8,5 g</t>
  </si>
  <si>
    <t>V11 Le Mans</t>
  </si>
  <si>
    <t>PHF 30 US</t>
  </si>
  <si>
    <t>MILLE GT
MILLE GT /RL</t>
  </si>
  <si>
    <t>V65 LARIO</t>
  </si>
  <si>
    <t>1983-1989</t>
  </si>
  <si>
    <t>Boisseau</t>
  </si>
  <si>
    <t>19°</t>
    <phoneticPr fontId="6"/>
  </si>
  <si>
    <t>55°</t>
    <phoneticPr fontId="6"/>
  </si>
  <si>
    <t>49°</t>
    <phoneticPr fontId="6"/>
  </si>
  <si>
    <t>12°</t>
    <phoneticPr fontId="6"/>
  </si>
  <si>
    <t>V7 Stone</t>
    <phoneticPr fontId="6" type="noConversion"/>
  </si>
  <si>
    <t>V7 Racer</t>
    <phoneticPr fontId="6" type="noConversion"/>
  </si>
  <si>
    <t>2003-2007</t>
    <phoneticPr fontId="6"/>
  </si>
  <si>
    <t>Stelvio 1200 4V / Moteur A5</t>
  </si>
  <si>
    <t>2006-2010</t>
    <phoneticPr fontId="6"/>
  </si>
  <si>
    <t>2005-2008</t>
    <phoneticPr fontId="6"/>
  </si>
  <si>
    <t>LS 111 111 à, LSC</t>
    <phoneticPr fontId="6"/>
  </si>
  <si>
    <t>350 Nevada PA</t>
  </si>
  <si>
    <t>1992-2001</t>
  </si>
  <si>
    <t>Mille GT Carbu de 36 mm
Soupapes 44/37</t>
  </si>
  <si>
    <t>California EV Touring</t>
  </si>
  <si>
    <t>430
500 après remise en état</t>
    <phoneticPr fontId="6" type="noConversion"/>
  </si>
  <si>
    <t>California 1400</t>
    <phoneticPr fontId="6"/>
  </si>
  <si>
    <t>LMAR8F x 2</t>
    <phoneticPr fontId="6"/>
  </si>
  <si>
    <t>V85 TT</t>
    <phoneticPr fontId="6"/>
  </si>
  <si>
    <t>V85 TT</t>
    <phoneticPr fontId="6" type="noConversion"/>
  </si>
  <si>
    <t>1,760
avec filtre</t>
    <phoneticPr fontId="6" type="noConversion"/>
  </si>
  <si>
    <t>2
avec filtre</t>
    <phoneticPr fontId="6" type="noConversion"/>
  </si>
  <si>
    <t>IR MR8BI-8</t>
    <phoneticPr fontId="6"/>
  </si>
  <si>
    <t>Fourche Droite : 467
à 129 mm du bord du foureau, sans ressort, piston enfoncé
Fourche Gauche : 386</t>
    <phoneticPr fontId="6" type="noConversion"/>
  </si>
  <si>
    <t>83,853
à
83,981</t>
    <phoneticPr fontId="6"/>
  </si>
  <si>
    <t>Stelvio 1200 4V / Moteur A8</t>
  </si>
  <si>
    <t>0.10/0.20</t>
  </si>
  <si>
    <t>47 D</t>
  </si>
  <si>
    <t>1000 S</t>
  </si>
  <si>
    <t>1923-1927</t>
  </si>
  <si>
    <t>KD</t>
  </si>
  <si>
    <t>1980-1984</t>
  </si>
  <si>
    <t>1958-1976</t>
  </si>
  <si>
    <t>GRIGIO VERDE POLIZIA</t>
  </si>
  <si>
    <t>GUZ 33</t>
  </si>
  <si>
    <t>Carbus</t>
  </si>
  <si>
    <t>114F</t>
  </si>
  <si>
    <t>K-23</t>
  </si>
  <si>
    <t>50/3</t>
  </si>
  <si>
    <t>PHM 40 Euro</t>
  </si>
  <si>
    <t>1954-1965</t>
  </si>
  <si>
    <t>940 (Bellagio)</t>
  </si>
  <si>
    <t>Pompe</t>
  </si>
  <si>
    <t>Avance (degrés)
Ralenti/pleine</t>
  </si>
  <si>
    <t xml:space="preserve">Particolari del V7 SPECIAL con altro colore. 
Telaio. 
Vano portabatteria: corpo centrale </t>
  </si>
  <si>
    <t>2008-</t>
  </si>
  <si>
    <t>CALIFORNIA 1000 Carbu</t>
  </si>
  <si>
    <t>CALIFORNIA 1000 Injection</t>
  </si>
  <si>
    <t>yellow-green
(cover paint, 9739-9049 needed as prep paint)</t>
  </si>
  <si>
    <t>1,50 (2)</t>
  </si>
  <si>
    <t>53°</t>
  </si>
  <si>
    <t>V7 Sport</t>
  </si>
  <si>
    <t>V65 Lario : Rupteurs</t>
  </si>
  <si>
    <t>9 B</t>
  </si>
  <si>
    <t>9 D</t>
  </si>
  <si>
    <t>12,5°</t>
  </si>
  <si>
    <t>V85TT</t>
    <phoneticPr fontId="6"/>
  </si>
  <si>
    <t>OZA341-BB1</t>
  </si>
  <si>
    <t>Roues à bâtons</t>
  </si>
  <si>
    <t>KT 111 111...</t>
  </si>
  <si>
    <t>12 cannelures</t>
    <phoneticPr fontId="6"/>
  </si>
  <si>
    <t>7/33</t>
    <phoneticPr fontId="6"/>
  </si>
  <si>
    <t>1000 S Moteur "VN"</t>
  </si>
  <si>
    <t>1000 S soupapes 44/37 "VN"</t>
  </si>
  <si>
    <t>1000 S soupapes 47/40 "VV"</t>
  </si>
  <si>
    <t>5,00 (2)</t>
  </si>
  <si>
    <t>1,98 (2)</t>
  </si>
  <si>
    <t>///15</t>
  </si>
  <si>
    <t>262 H</t>
  </si>
  <si>
    <t>90
1 bar</t>
  </si>
  <si>
    <t>KDG</t>
  </si>
  <si>
    <t>GRISO 850</t>
  </si>
  <si>
    <t>LSB</t>
  </si>
  <si>
    <t>Numéro progressif à 6 chiffres commençant toujours par 111111
Sauf MGS-01 : 10001 (132 machines fabriquées, en principe)</t>
  </si>
  <si>
    <t>LRR 10001 à 10132</t>
  </si>
  <si>
    <t>https://www.mgcn.nl/database/mg-framenummers</t>
  </si>
  <si>
    <t>KDM00
KDU00</t>
  </si>
  <si>
    <t>KTB 111 111 à ...
KTB00
KTB01</t>
  </si>
  <si>
    <t>LPJ20
LPR00
LPR01</t>
  </si>
  <si>
    <t>LP
LPC</t>
  </si>
  <si>
    <t>LPH
LPL
LPU0</t>
  </si>
  <si>
    <t>LPS01
LPT00</t>
  </si>
  <si>
    <t>LSE
LSJ
LSU
LSG</t>
  </si>
  <si>
    <t>LVA02
LVA03</t>
  </si>
  <si>
    <t>PD &lt; 30 076
PD3007</t>
  </si>
  <si>
    <t>LG 12 001 à LG 21 244
LG1200</t>
  </si>
  <si>
    <t>LW000
LWC00
LWJ00</t>
  </si>
  <si>
    <t>2008-2012</t>
  </si>
  <si>
    <t>LWA00
LWC01
LWJ01</t>
  </si>
  <si>
    <t>2011-2015</t>
  </si>
  <si>
    <t>V7 Special &amp; Stone</t>
  </si>
  <si>
    <t>2012-2013</t>
  </si>
  <si>
    <t>V7 Special</t>
  </si>
  <si>
    <t>V7 Special NAFTA</t>
  </si>
  <si>
    <t>LWUA1</t>
  </si>
  <si>
    <t>V7 Stone</t>
  </si>
  <si>
    <t>LWS01</t>
  </si>
  <si>
    <t>V7 Stone NAFTA</t>
  </si>
  <si>
    <t>V7 II Racer NAFTA</t>
  </si>
  <si>
    <t>LWUB2</t>
  </si>
  <si>
    <t>V7 II Special</t>
  </si>
  <si>
    <t>2015-2016</t>
  </si>
  <si>
    <t>V7 II Special NAFTA</t>
  </si>
  <si>
    <t>LWUB1</t>
  </si>
  <si>
    <t>V7 II Stone</t>
  </si>
  <si>
    <t>V7 II Stone NAFTA</t>
  </si>
  <si>
    <t>LWUB0</t>
  </si>
  <si>
    <t>V7 II Stornello USA</t>
  </si>
  <si>
    <t>LWUE0</t>
  </si>
  <si>
    <t>LDE00</t>
  </si>
  <si>
    <t>V7 III Anniversario NAFTA</t>
  </si>
  <si>
    <t>LDUA1</t>
  </si>
  <si>
    <t>V7 III Anniversario EMEA - APAC</t>
  </si>
  <si>
    <t>V7 III Carbon NAFTA</t>
  </si>
  <si>
    <t>LDG00</t>
  </si>
  <si>
    <t>V7 III Carbon Shine</t>
  </si>
  <si>
    <t>LDUC1</t>
  </si>
  <si>
    <t>LDB00</t>
  </si>
  <si>
    <t>V7 III Racer EMEA - APAC</t>
  </si>
  <si>
    <t>V7 III Racer NAFTA</t>
  </si>
  <si>
    <t>2017-2019</t>
  </si>
  <si>
    <t>LDUB0</t>
  </si>
  <si>
    <t>V7 III Racer Limited NAFTA</t>
  </si>
  <si>
    <t>V7 III Rough NAFTA</t>
  </si>
  <si>
    <t>LDM00</t>
  </si>
  <si>
    <t>LDA00</t>
  </si>
  <si>
    <t>V7 III Special EMEA - APAC</t>
  </si>
  <si>
    <t>V7 III Special NAFTA</t>
  </si>
  <si>
    <t>LDUA0</t>
  </si>
  <si>
    <t>LD000</t>
  </si>
  <si>
    <t>V7 III Stone EMEA - APAC</t>
  </si>
  <si>
    <t>V7 III Stone NAFTA</t>
  </si>
  <si>
    <t>LDU00</t>
  </si>
  <si>
    <t>V7 III Stone Night Pack NAFTA</t>
  </si>
  <si>
    <t>2019-2020</t>
  </si>
  <si>
    <t>LDU02</t>
  </si>
  <si>
    <t>2019-</t>
  </si>
  <si>
    <t>LKWA00</t>
  </si>
  <si>
    <t>V85 TT EMEA</t>
  </si>
  <si>
    <t>V85 TT NAFTA</t>
  </si>
  <si>
    <t>LKWU00</t>
  </si>
  <si>
    <t>https://www.guzzitek.org</t>
  </si>
  <si>
    <t>....</t>
  </si>
  <si>
    <t>Lettres exclues : O, K, J, W, Y</t>
  </si>
  <si>
    <t>VM 00AA à 30AA</t>
  </si>
  <si>
    <t>VM 31AA à 47AC</t>
  </si>
  <si>
    <t>VM 48AC à 74AH</t>
  </si>
  <si>
    <t>100 1res : VM 00AA à VM 99AA</t>
  </si>
  <si>
    <t>100 suivantes : VM 00AB à VM 99AB</t>
  </si>
  <si>
    <t>VM 99AZ --&gt; VM 00BA ...</t>
  </si>
  <si>
    <t>VM 75AH à 61BF</t>
  </si>
  <si>
    <t>VM 62BF à 62CH</t>
  </si>
  <si>
    <t>VM 63CH à</t>
  </si>
  <si>
    <t>VS 31AA à 47AC</t>
  </si>
  <si>
    <t>VS 48AC à 74AH</t>
  </si>
  <si>
    <t>VS 75AH à 61BF</t>
  </si>
  <si>
    <t>VS 62BF à 62CH</t>
  </si>
  <si>
    <t>VS 63CH à</t>
  </si>
  <si>
    <t>VS 00AA à 30AA</t>
  </si>
  <si>
    <t>100 1res : VS 00AA à VS 99AA</t>
  </si>
  <si>
    <t>100 suivantes : VS 00AB à VS 99AB</t>
  </si>
  <si>
    <t>VS 99AZ --&gt; VS 00BA ...</t>
  </si>
  <si>
    <t>Selon Feuille de mine</t>
  </si>
  <si>
    <t>California 1000 USA</t>
  </si>
  <si>
    <t>KMA1 111 111 à n/d</t>
  </si>
  <si>
    <r>
      <t xml:space="preserve">Bras Oscillant
Longueur x largeur (mm)
Entre axes
</t>
    </r>
    <r>
      <rPr>
        <b/>
        <sz val="10"/>
        <color indexed="10"/>
        <rFont val="Arial"/>
      </rPr>
      <t>(voir notes en bas de tableau)</t>
    </r>
  </si>
  <si>
    <r>
      <t>• Mario Colombo 3</t>
    </r>
    <r>
      <rPr>
        <vertAlign val="superscript"/>
        <sz val="10"/>
        <rFont val="Arial"/>
      </rPr>
      <t>e</t>
    </r>
    <r>
      <rPr>
        <sz val="10"/>
        <rFont val="Arial"/>
      </rPr>
      <t xml:space="preserve"> édition (pour les N° de cadre)</t>
    </r>
  </si>
  <si>
    <t>Comme vous le savez, établir des tableaux de cette sorte entraîne parfois des erreurs de frappe, des copier-coller douteux et des imprécisions. Le lecteur les considèrera non pas comme des spécifications absolues, mais plutôt comme des indices fiables. Il est de notoriété que les documents mandelliens peuvent être erronés et surtout, que votre machine peut avoir été “modifiée” sans que vous le sachiez vraiment.</t>
  </si>
  <si>
    <t>LISTE ISSUE DE PLUSIEURS SITES
http://www.guzzimoto.com - http://www.motoeuropa.it - www.moto-spezial.de
http://www.centroguzzinapoli.com - https://www.mgcn.nl/database/mg-kleurcodes
Voir aussi
www.lechler.eu/ et le catalogue LECHLER : https://www.guzzitek.org/catalogues_tarifs</t>
  </si>
  <si>
    <t>V7 Café Classic</t>
  </si>
  <si>
    <t>LM</t>
  </si>
  <si>
    <r>
      <t xml:space="preserve">LWG00, LWG01, LWG02
</t>
    </r>
    <r>
      <rPr>
        <strike/>
        <sz val="10"/>
        <rFont val="Arial"/>
      </rPr>
      <t>LWE00, LWE00, LWE02,</t>
    </r>
    <r>
      <rPr>
        <sz val="10"/>
        <rFont val="Arial"/>
      </rPr>
      <t xml:space="preserve">
LWU00, LWU01,  LWUA0, LWUA1
LWS00
LWT00, LWT01</t>
    </r>
  </si>
  <si>
    <t>LWB00
2014 ---&gt; LWV01
LWH00</t>
  </si>
  <si>
    <t>LWT01
LWG00</t>
  </si>
  <si>
    <t>LWS01
LWE00</t>
  </si>
  <si>
    <t>V7 II Racer</t>
  </si>
  <si>
    <t>LW3/00</t>
  </si>
  <si>
    <t>LW1/00</t>
  </si>
  <si>
    <t>V7 II Stornello</t>
  </si>
  <si>
    <t>LW6/00</t>
  </si>
  <si>
    <t>LW2/00</t>
  </si>
  <si>
    <t>V7 III Special 2021 EMEA</t>
  </si>
  <si>
    <t>KZB00</t>
  </si>
  <si>
    <t>Guzziology Version 5.3, octobre 2002 - Guzziology Version 9, 2010</t>
  </si>
  <si>
    <t>1-3</t>
  </si>
  <si>
    <t>4-5</t>
  </si>
  <si>
    <t>6-7</t>
  </si>
  <si>
    <t>XX</t>
  </si>
  <si>
    <t>YY</t>
  </si>
  <si>
    <t>N</t>
  </si>
  <si>
    <t>Pays destinataire</t>
  </si>
  <si>
    <t>Chiffre de contrôle</t>
  </si>
  <si>
    <t>12-17</t>
  </si>
  <si>
    <r>
      <t xml:space="preserve">Année de fabrication
A=1980 B=1981 ... H=1987 J=1988 ... N=1992 P=1993 R=1994 ... T=1996 V=1997 ... Y=2000
puis
1=2001 2=2002 ... 9=2009
puis
A=2010 B=2011 ...  H=2017 J=2018 ... N=2022 P=2023 R=2024 ... T=2026 V=2027 ... X=2029
</t>
    </r>
    <r>
      <rPr>
        <b/>
        <sz val="10"/>
        <color indexed="10"/>
        <rFont val="Avant Garde"/>
      </rPr>
      <t/>
    </r>
  </si>
  <si>
    <t>ou (Guzziology V9)</t>
  </si>
  <si>
    <t>VY</t>
  </si>
  <si>
    <t>KC</t>
  </si>
  <si>
    <t>KT</t>
  </si>
  <si>
    <t>KF</t>
  </si>
  <si>
    <t>KK</t>
  </si>
  <si>
    <t>AW</t>
  </si>
  <si>
    <t>AT</t>
  </si>
  <si>
    <t>A2</t>
  </si>
  <si>
    <t>A5</t>
  </si>
  <si>
    <t>KP</t>
  </si>
  <si>
    <t>KW</t>
  </si>
  <si>
    <t>A3</t>
  </si>
  <si>
    <t>PT</t>
  </si>
  <si>
    <t>VT</t>
  </si>
  <si>
    <t>VN</t>
  </si>
  <si>
    <t>Item</t>
  </si>
  <si>
    <t>8</t>
  </si>
  <si>
    <t>9</t>
  </si>
  <si>
    <t>10</t>
  </si>
  <si>
    <t>11</t>
  </si>
  <si>
    <t>Année de fabrication
V=1997 W=1998  X=1999  Y = 2000  1=2001  2=2002  etc puis A=2010 B=2011 etc
Voir autre codification ci-dessous</t>
  </si>
  <si>
    <t>Type moteur (en réalité, type modèle)</t>
  </si>
  <si>
    <t>Type modèle (en réalité, variante)</t>
  </si>
  <si>
    <t>LF</t>
  </si>
  <si>
    <t>LG</t>
  </si>
  <si>
    <t>LL puis LM</t>
  </si>
  <si>
    <t>LX</t>
  </si>
  <si>
    <t>PC</t>
  </si>
  <si>
    <t>PD</t>
  </si>
  <si>
    <t>PE</t>
  </si>
  <si>
    <t>PF sauf PE (USA)</t>
  </si>
  <si>
    <t>WMI (World manufacturer identifier) code</t>
  </si>
  <si>
    <t>LD</t>
  </si>
  <si>
    <t>model</t>
  </si>
  <si>
    <t>version</t>
  </si>
  <si>
    <t>0</t>
  </si>
  <si>
    <t>free digit</t>
  </si>
  <si>
    <t>variable year of manufacture (16 - for 2016)</t>
  </si>
  <si>
    <t>production plant (M= Mandello del Lario)</t>
  </si>
  <si>
    <t>serial number (6 digits)</t>
  </si>
  <si>
    <t>XXXXXX</t>
  </si>
  <si>
    <t>6-8</t>
  </si>
  <si>
    <t>10-11</t>
  </si>
  <si>
    <t>13-18</t>
  </si>
  <si>
    <t>L'identification est ici fausse : l'année de production est toujours symbolisée par 1 seul item</t>
  </si>
  <si>
    <t>Voir aussi</t>
  </si>
  <si>
    <t>http://sovag.fr/index.php/marque-vw/bon-a-savoir/decodage-vin-numero-de-serie</t>
  </si>
  <si>
    <t>PK</t>
  </si>
  <si>
    <t>PL</t>
  </si>
  <si>
    <t>PM</t>
  </si>
  <si>
    <t>PN sauf PG (USA)</t>
  </si>
  <si>
    <t>PS</t>
  </si>
  <si>
    <t>PV</t>
  </si>
  <si>
    <t>PX</t>
  </si>
  <si>
    <t>VC</t>
  </si>
  <si>
    <t>VD</t>
  </si>
  <si>
    <t>VE</t>
  </si>
  <si>
    <t>VF</t>
  </si>
  <si>
    <t>VG</t>
  </si>
  <si>
    <t>VH</t>
  </si>
  <si>
    <t>VK</t>
  </si>
  <si>
    <t>VN (1993)</t>
  </si>
  <si>
    <t>VP</t>
  </si>
  <si>
    <t>VR</t>
  </si>
  <si>
    <t>VV (avant 1993)</t>
  </si>
  <si>
    <t>Carbu</t>
  </si>
  <si>
    <t>VW</t>
  </si>
  <si>
    <t>KB</t>
  </si>
  <si>
    <t>VY sur FdM SICEM 03/1992</t>
  </si>
  <si>
    <t>1100 CALIFORNIA BASSA</t>
  </si>
  <si>
    <t>KE</t>
  </si>
  <si>
    <t>KG</t>
  </si>
  <si>
    <t>KL</t>
  </si>
  <si>
    <t>1100 CALIFORNIA "PI"</t>
  </si>
  <si>
    <t>KN</t>
  </si>
  <si>
    <t>KR</t>
  </si>
  <si>
    <t>1100 CALIFORNIA BLACK EAGLE</t>
  </si>
  <si>
    <t>2 Soupapes</t>
  </si>
  <si>
    <t xml:space="preserve">A5 (2008-2009)
A5 (2008-2010 USA)
A8
A8 (2011-2017 USA)
</t>
  </si>
  <si>
    <t>AA</t>
  </si>
  <si>
    <t>A5 (2008-2009) - A8
AC (≥ 2012)</t>
  </si>
  <si>
    <t>AE</t>
  </si>
  <si>
    <t>AR</t>
  </si>
  <si>
    <t>CALIFORNIA 1400 Carbon (NAFTA)</t>
  </si>
  <si>
    <t>CALIFORNIA 1400 CUSTOM</t>
  </si>
  <si>
    <t>LVB00</t>
  </si>
  <si>
    <t>CALIFORNIA 1400 TOURING</t>
  </si>
  <si>
    <t>AG</t>
  </si>
  <si>
    <t>AN</t>
  </si>
  <si>
    <t>?</t>
  </si>
  <si>
    <t>2015-</t>
  </si>
  <si>
    <t>2012-</t>
  </si>
  <si>
    <t>AS</t>
  </si>
  <si>
    <t>Vu dans manuel d'atelier des V7 III - 03/2017</t>
  </si>
  <si>
    <t>http://www.thisoldtractor.com/guzzitech.dk/gb_en_technical_moto-guzzi-frame-numbers.htm</t>
  </si>
  <si>
    <t>1979-1983</t>
  </si>
  <si>
    <t>1400 Audace</t>
  </si>
  <si>
    <t>LCU00</t>
  </si>
  <si>
    <t>1400 Eldorado</t>
  </si>
  <si>
    <t>LCE00</t>
  </si>
  <si>
    <t>2017 - NAFTA</t>
  </si>
  <si>
    <t>LCUB1</t>
  </si>
  <si>
    <t>MOTEUR
Selon Parts List</t>
  </si>
  <si>
    <t>CALIFORNIA 1400 CUSTOM ABS</t>
  </si>
  <si>
    <t>LV000</t>
  </si>
  <si>
    <t>LVC01</t>
  </si>
  <si>
    <t>USA-CND 2015</t>
  </si>
  <si>
    <t>1400 AUDACE</t>
  </si>
  <si>
    <t>CALIFORNIA 1400 Touring</t>
  </si>
  <si>
    <t>LCUB001</t>
  </si>
  <si>
    <t>EMEA - NAFTA 2015</t>
  </si>
  <si>
    <t>LVC00</t>
  </si>
  <si>
    <t>CALIFORNIA 1400 TOURING ABS</t>
  </si>
  <si>
    <t>CALIFORNIA 1400 TOURING SE ABS</t>
  </si>
  <si>
    <t>USA-CND 2016</t>
  </si>
  <si>
    <t>LVC04</t>
  </si>
  <si>
    <t>V7-850 Stone</t>
  </si>
  <si>
    <t>KZUA0</t>
  </si>
  <si>
    <t>2021 NAFTA</t>
  </si>
  <si>
    <t>MAUB0</t>
  </si>
  <si>
    <t>KYUA0</t>
  </si>
  <si>
    <t>V85TT ABS</t>
  </si>
  <si>
    <t>AX</t>
  </si>
  <si>
    <t>V9 BOBBER ABS</t>
  </si>
  <si>
    <t>LHA00</t>
  </si>
  <si>
    <t>V9 BOBBER</t>
  </si>
  <si>
    <t>LHE00</t>
  </si>
  <si>
    <t>LH000</t>
  </si>
  <si>
    <t>LHB00</t>
  </si>
  <si>
    <t>2016 APAC-EMEA</t>
  </si>
  <si>
    <t>2017 APAC-EMEA</t>
  </si>
  <si>
    <t>2017 USA</t>
  </si>
  <si>
    <t>LHU01</t>
  </si>
  <si>
    <t>V9 ROAMER</t>
  </si>
  <si>
    <t>LHU00</t>
  </si>
  <si>
    <t>LLG
LL000 ou LL001 pour les 25 kw</t>
  </si>
  <si>
    <t>Dimension
De centre à centre</t>
  </si>
  <si>
    <t>Poids</t>
  </si>
  <si>
    <t>V750</t>
  </si>
  <si>
    <t>V7 II</t>
  </si>
  <si>
    <t>V7 III</t>
  </si>
  <si>
    <t>V7-850</t>
  </si>
  <si>
    <t>V85TT</t>
  </si>
  <si>
    <t>V9</t>
  </si>
  <si>
    <t>1100 - 1 bougie</t>
  </si>
  <si>
    <t>140 mm</t>
  </si>
  <si>
    <t>1100 - 2 bougies</t>
  </si>
  <si>
    <t>Notes</t>
  </si>
  <si>
    <t>144 mm</t>
  </si>
  <si>
    <t>1200 2V</t>
  </si>
  <si>
    <t>1200 4V</t>
  </si>
  <si>
    <t>151 mm</t>
  </si>
  <si>
    <t>Centauro</t>
  </si>
  <si>
    <t>MGS</t>
  </si>
  <si>
    <t>Breva 850</t>
  </si>
  <si>
    <t>Griso 850</t>
  </si>
  <si>
    <t>147 mm</t>
  </si>
  <si>
    <t>Carillo</t>
  </si>
  <si>
    <t>537 g</t>
  </si>
  <si>
    <t>560 g</t>
  </si>
  <si>
    <t>Polie à la main</t>
  </si>
  <si>
    <t>2001 : Nouvelles bielles à partir du moteur N° VR 011561
ATTENTION : vilebrequin spécialement équilibré</t>
  </si>
  <si>
    <t>1100 Sport Carbu</t>
  </si>
  <si>
    <t>637 à 656 g</t>
  </si>
  <si>
    <t>5 types</t>
  </si>
  <si>
    <t>624 à 636 g</t>
  </si>
  <si>
    <t>3 types</t>
  </si>
  <si>
    <t>1100 California Carbu</t>
  </si>
  <si>
    <t>626 à 634 g</t>
  </si>
  <si>
    <t>1100 California IE</t>
  </si>
  <si>
    <t>2000 : Nouvelles bielles à partir du moteur N° KM 12009
ATTENTION : vilebrequin spécialement équilibré</t>
  </si>
  <si>
    <t>1100 Quota</t>
  </si>
  <si>
    <t>1100 California EV - 1997-2000</t>
  </si>
  <si>
    <t>V11 Sport - V11 Sport Rosso Mandello</t>
  </si>
  <si>
    <t>1100 California Jackal
1100 California Special/Bassa</t>
  </si>
  <si>
    <t>640 à 654 g</t>
  </si>
  <si>
    <t>Bielles de la 1100 Sport IE
Jusqu’à moteur N° KD 20 066</t>
  </si>
  <si>
    <t>Jusqu’à cadre KR 12 283 sauf 12279, 12280, 12282
ATTENTION : vilebrequin spécialement équilibré</t>
  </si>
  <si>
    <t>À partir du cadre KR 12 284 et cadres 12279, 12280, 12282
ATTENTION : vilebrequin spécialement équilibré</t>
  </si>
  <si>
    <t>Jusqu’à moteur KD 28 719</t>
  </si>
  <si>
    <t>Bielles de 1100 Sport IE à partir des N° de cadre KC 13840
3 types
ATTENTION : vilebrequin spécialement équilibré</t>
  </si>
  <si>
    <t>Bielles de 1100 Sport IE à partir des N° de cadre KD 14712
3 types
ATTENTION : vilebrequin spécialement équilibré</t>
  </si>
  <si>
    <t>2000 : À partir du cadre N° KD 20067, nouvelles bielles avec vilebrequin spécialemenr équilibré
2002 : Nouvelles bielles pour les versions "PI" (refroidissement du piston par en-dessous)</t>
  </si>
  <si>
    <t>1100 California EV - 2001-2005
1100 California EV Touring - 2001-2005</t>
  </si>
  <si>
    <t>2002 : Nouvelles bielles pour les versions "PI" (refroidissement du piston par en-dessous)</t>
  </si>
  <si>
    <t>2000 : À partir de moteur N° KD 28 720
ATTENTION : vilebrequin spécialement équilibré</t>
  </si>
  <si>
    <t>À partir de moteur N° KD 20 067</t>
  </si>
  <si>
    <t>1100 California Aluminium
1100 California Special Sport
1100 California Stone
1100 California Stone Metal
1100 California Stone Chrome
1100 California Stone Metal Black
1100 California Stone Touring
1100 California Titanium</t>
  </si>
  <si>
    <t>428 à 432 g</t>
  </si>
  <si>
    <t>750 Nevada
750 Nevada NT
750 Nevada Base
750 Nevada Club</t>
  </si>
  <si>
    <t>Manuels d'atelier + Guzziology (Dave Richardson, version 5.3, octobre 2002 + version 9)</t>
  </si>
  <si>
    <t>106 mm</t>
  </si>
  <si>
    <t>290 à 310 g</t>
  </si>
  <si>
    <t>120 mm</t>
  </si>
  <si>
    <t>417 g ± 4 g</t>
  </si>
  <si>
    <t>130 mm</t>
  </si>
  <si>
    <t>Breva 750</t>
  </si>
  <si>
    <t>V75 4V</t>
  </si>
  <si>
    <t>=</t>
  </si>
  <si>
    <t>Valeur très probable mais non confirmée</t>
  </si>
  <si>
    <t>Valeur improbable</t>
  </si>
  <si>
    <t>ROSSO BORDEAUX (met) (Amaretto)</t>
  </si>
  <si>
    <t>MOTEUR
Selon Guzziology V9
page 139</t>
  </si>
  <si>
    <t>1979-1981</t>
  </si>
  <si>
    <t>2003-2006</t>
  </si>
  <si>
    <t>1939-1945</t>
  </si>
  <si>
    <t>V100 Mandello</t>
  </si>
  <si>
    <t>NOTA POUR LES VOLUMES D'HUILES DES FOUCHES DES PETITS BLOCS V7</t>
  </si>
  <si>
    <r>
      <t xml:space="preserve">Les blocs Punterie Idrauliche (PI) doivent impérativement recevoir de l'huile 5W40 pour assurer la lubrification immédiate des poussoirs hydrauliques à froid.
Par ailleurs, on note qu'à partir de 2002, Mandello recommande de la 5W40 pour toutes ses machines voire même de la 10W60
</t>
    </r>
    <r>
      <rPr>
        <b/>
        <sz val="10"/>
        <color indexed="17"/>
        <rFont val="Arial"/>
      </rPr>
      <t>Le niveau d'huile se contrôle jauge vissée SAUF sur :
- toutes les machines équipées d'un bras oscillant à 1 seul bras : jauge posée
- les machines sans filtre à huile interne : vissée d'un tour
- la V100</t>
    </r>
  </si>
  <si>
    <t>250
225 lors du remplacement</t>
  </si>
  <si>
    <t>12/38</t>
  </si>
  <si>
    <t>LMAR8EI-7</t>
  </si>
  <si>
    <t>MGB00</t>
  </si>
  <si>
    <t>AY</t>
  </si>
  <si>
    <t>V100 Mandello S</t>
  </si>
  <si>
    <t>2022 EMEA</t>
  </si>
  <si>
    <t>2022 NAFTA</t>
  </si>
  <si>
    <t>MGUA0</t>
  </si>
  <si>
    <t>MGUB0</t>
  </si>
  <si>
    <t>MGA00</t>
  </si>
  <si>
    <t>Moteur "M"</t>
  </si>
  <si>
    <t>Moteur "MAA"</t>
  </si>
  <si>
    <t>Moteur "AL"</t>
  </si>
  <si>
    <t>Moteur "P"</t>
  </si>
  <si>
    <t>Moteur "V"</t>
  </si>
  <si>
    <t>Moteur "MCT"</t>
  </si>
  <si>
    <t>GRIGIO VERDE</t>
  </si>
  <si>
    <t>/8056</t>
  </si>
  <si>
    <t>ALCE Regia Marina</t>
  </si>
  <si>
    <t>ASTORE Polizia Stradale</t>
  </si>
  <si>
    <t>VINACCIA</t>
  </si>
  <si>
    <t>/8066</t>
  </si>
  <si>
    <t>ROSSO CARMINIO</t>
  </si>
  <si>
    <t>//14</t>
  </si>
  <si>
    <t>Moteur "F"</t>
  </si>
  <si>
    <t>Moteur "S"</t>
  </si>
  <si>
    <t>Moteur "FBL"</t>
  </si>
  <si>
    <t>Moteur "L"</t>
  </si>
  <si>
    <t>INFORMATIONS DE PROPRIÉTAIRES</t>
  </si>
  <si>
    <t>Kirschrot dunkel
alte Modelle</t>
  </si>
  <si>
    <t>4 V TT
4 V SS</t>
  </si>
  <si>
    <t>C 4 V</t>
  </si>
  <si>
    <t>EDILE</t>
  </si>
  <si>
    <t xml:space="preserve">G.T.
G.T. 16      </t>
  </si>
  <si>
    <t>ER</t>
  </si>
  <si>
    <t>600 U</t>
  </si>
  <si>
    <t>LÉGENDES</t>
  </si>
  <si>
    <t>Machine de compétition</t>
  </si>
  <si>
    <t>Machine spéciale Armée</t>
  </si>
  <si>
    <t>Tricycle et Motoculteurs</t>
  </si>
  <si>
    <t>G.T.S.</t>
  </si>
  <si>
    <t>P.L.S.</t>
  </si>
  <si>
    <t>P.E.S.</t>
  </si>
  <si>
    <t>MONOS : 1921 À 1976</t>
  </si>
  <si>
    <t>PETITS BLOCS - GROS BLOCS</t>
  </si>
  <si>
    <t>750 Petits Blocs</t>
  </si>
  <si>
    <t>700-750 Gros Blocs</t>
  </si>
  <si>
    <t>850 Petits &amp; Gros blocs</t>
  </si>
  <si>
    <t>SPÉCIALES</t>
  </si>
  <si>
    <t>FALCONE TURISMO</t>
  </si>
  <si>
    <t>FALCONE TURISMO
Polizia Stradale</t>
  </si>
  <si>
    <t>VERDE</t>
  </si>
  <si>
    <t>/8231</t>
  </si>
  <si>
    <t>1960-1967</t>
  </si>
  <si>
    <t>GALLETTO 192 cc Av El</t>
  </si>
  <si>
    <t>1961-1966</t>
  </si>
  <si>
    <t>1954-1961</t>
  </si>
  <si>
    <t>Moteur "C"</t>
  </si>
  <si>
    <t>Moteur "W"</t>
  </si>
  <si>
    <t>Manuels d'atelier et informations concessionnaires et ateliers italiens de rénovation</t>
  </si>
  <si>
    <t>Moteur "AV"</t>
  </si>
  <si>
    <t>Moteur "GS"</t>
  </si>
  <si>
    <t>Vu AV 30310</t>
  </si>
  <si>
    <t>G.T. 17</t>
  </si>
  <si>
    <t>NUOVO FALCONE Carabinieri</t>
  </si>
  <si>
    <t>BLEU</t>
  </si>
  <si>
    <t>/8070</t>
  </si>
  <si>
    <t>Serbatoio benzina: mandorle laterali e parte superiore.
Serbatoio olio: borchie laterali.</t>
  </si>
  <si>
    <t>SUPER ALCE Carabinieri</t>
  </si>
  <si>
    <t>/8084</t>
  </si>
  <si>
    <t>VERDE FELCE (Vert Fougère)</t>
  </si>
  <si>
    <t>1953-1954
1961</t>
  </si>
  <si>
    <t>AIRONE BIPOSTO Carabinieri</t>
  </si>
  <si>
    <t>Vu 15115</t>
  </si>
  <si>
    <t>Vu 12955</t>
  </si>
  <si>
    <t>Vu GAE 51
Vu GDU 34</t>
  </si>
  <si>
    <t>GAMBALUNGA</t>
  </si>
  <si>
    <t>Vu 723279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</si>
</sst>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 F&quot;;[Red]\-#,##0&quot; F&quot;"/>
    <numFmt numFmtId="165" formatCode="#,##0&quot; &quot;"/>
    <numFmt numFmtId="166" formatCode="#,##0.00&quot; &quot;"/>
    <numFmt numFmtId="167" formatCode="_-&quot;L.&quot;\ * #,##0_-;\-&quot;L.&quot;\ * #,##0_-;_-&quot;L.&quot;\ * &quot;-&quot;_-;_-@_-"/>
    <numFmt numFmtId="168" formatCode="_-* #,##0_-;\-* #,##0_-;_-* &quot;-&quot;_-;_-@_-"/>
    <numFmt numFmtId="169" formatCode="_-&quot;L.&quot;\ * #,##0.00_-;\-&quot;L.&quot;\ * #,##0.00_-;_-&quot;L.&quot;\ * &quot;-&quot;??_-;_-@_-"/>
    <numFmt numFmtId="170" formatCode="ddd\ dd/mm/yyyy"/>
  </numFmts>
  <fonts count="51" x14ac:knownFonts="1">
    <font>
      <sz val="10"/>
      <name val="Arial"/>
    </font>
    <font>
      <b/>
      <sz val="10"/>
      <name val="Arial"/>
    </font>
    <font>
      <i/>
      <sz val="10"/>
      <name val="Arial"/>
    </font>
    <font>
      <sz val="10"/>
      <color indexed="8"/>
      <name val="Arial"/>
      <family val="2"/>
    </font>
    <font>
      <u/>
      <sz val="10"/>
      <color indexed="12"/>
      <name val="Arial"/>
    </font>
    <font>
      <b/>
      <sz val="10"/>
      <color indexed="8"/>
      <name val="Arial"/>
      <family val="2"/>
    </font>
    <font>
      <sz val="8"/>
      <name val="Arial"/>
    </font>
    <font>
      <sz val="10"/>
      <color indexed="10"/>
      <name val="Arial"/>
      <family val="2"/>
    </font>
    <font>
      <sz val="10"/>
      <name val="Arial"/>
    </font>
    <font>
      <b/>
      <sz val="10"/>
      <color indexed="10"/>
      <name val="Arial"/>
    </font>
    <font>
      <b/>
      <sz val="10"/>
      <color indexed="8"/>
      <name val="Avant Garde"/>
    </font>
    <font>
      <sz val="10"/>
      <color indexed="8"/>
      <name val="Avant Garde"/>
    </font>
    <font>
      <sz val="10"/>
      <color indexed="10"/>
      <name val="Arial"/>
      <family val="2"/>
    </font>
    <font>
      <i/>
      <sz val="10"/>
      <color indexed="8"/>
      <name val="Arial"/>
    </font>
    <font>
      <sz val="10"/>
      <color indexed="12"/>
      <name val="Arial"/>
    </font>
    <font>
      <sz val="9"/>
      <name val="Courier"/>
    </font>
    <font>
      <b/>
      <sz val="10"/>
      <color indexed="17"/>
      <name val="Arial"/>
    </font>
    <font>
      <sz val="10"/>
      <color indexed="57"/>
      <name val="Arial"/>
    </font>
    <font>
      <sz val="10"/>
      <name val="Arial"/>
    </font>
    <font>
      <b/>
      <sz val="10"/>
      <color indexed="12"/>
      <name val="Arial"/>
    </font>
    <font>
      <b/>
      <sz val="18"/>
      <name val="Times New Roman"/>
    </font>
    <font>
      <sz val="11"/>
      <name val="Times New Roman"/>
    </font>
    <font>
      <b/>
      <sz val="10"/>
      <color indexed="10"/>
      <name val="Avant Garde"/>
    </font>
    <font>
      <sz val="10"/>
      <color theme="1"/>
      <name val="Arial"/>
      <family val="2"/>
    </font>
    <font>
      <sz val="10"/>
      <color theme="0"/>
      <name val="Arial"/>
      <family val="2"/>
    </font>
    <font>
      <sz val="10"/>
      <color rgb="FFFF0000"/>
      <name val="Arial"/>
      <family val="2"/>
    </font>
    <font>
      <sz val="10"/>
      <color rgb="FF0061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i/>
      <sz val="10"/>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vertAlign val="superscript"/>
      <sz val="10"/>
      <name val="Arial"/>
    </font>
    <font>
      <sz val="10"/>
      <color rgb="FF0000FF"/>
      <name val="Arial"/>
    </font>
    <font>
      <strike/>
      <sz val="10"/>
      <name val="Arial"/>
    </font>
    <font>
      <u/>
      <sz val="10"/>
      <color theme="11"/>
      <name val="Arial"/>
    </font>
    <font>
      <sz val="10"/>
      <name val="ArialMT"/>
    </font>
    <font>
      <sz val="10"/>
      <color rgb="FFFF0000"/>
      <name val="Avant Garde"/>
    </font>
    <font>
      <b/>
      <sz val="10"/>
      <color rgb="FFFF0000"/>
      <name val="Arial"/>
    </font>
    <font>
      <sz val="10"/>
      <color rgb="FFFF0000"/>
      <name val="ArialMT"/>
    </font>
    <font>
      <sz val="10"/>
      <color rgb="FF0000D4"/>
      <name val="Avant Garde"/>
    </font>
    <font>
      <sz val="10"/>
      <name val="Avant Garde"/>
    </font>
    <font>
      <sz val="10"/>
      <color rgb="FF000000"/>
      <name val="Avant Garde"/>
    </font>
  </fonts>
  <fills count="50">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0"/>
        <bgColor indexed="64"/>
      </patternFill>
    </fill>
    <fill>
      <patternFill patternType="solid">
        <fgColor indexed="48"/>
        <bgColor indexed="64"/>
      </patternFill>
    </fill>
    <fill>
      <patternFill patternType="solid">
        <fgColor indexed="10"/>
        <bgColor indexed="64"/>
      </patternFill>
    </fill>
    <fill>
      <patternFill patternType="solid">
        <fgColor indexed="53"/>
        <bgColor indexed="64"/>
      </patternFill>
    </fill>
    <fill>
      <patternFill patternType="solid">
        <fgColor indexed="4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A5A5A5"/>
      </patternFill>
    </fill>
    <fill>
      <patternFill patternType="solid">
        <fgColor theme="0" tint="-4.9989318521683403E-2"/>
        <bgColor indexed="64"/>
      </patternFill>
    </fill>
    <fill>
      <patternFill patternType="solid">
        <fgColor rgb="FFFCFF8C"/>
        <bgColor indexed="64"/>
      </patternFill>
    </fill>
    <fill>
      <patternFill patternType="solid">
        <fgColor rgb="FFEFEFEF"/>
        <bgColor indexed="64"/>
      </patternFill>
    </fill>
    <fill>
      <patternFill patternType="solid">
        <fgColor theme="9"/>
        <bgColor indexed="64"/>
      </patternFill>
    </fill>
    <fill>
      <patternFill patternType="solid">
        <fgColor rgb="FFFF0000"/>
        <bgColor indexed="64"/>
      </patternFill>
    </fill>
    <fill>
      <patternFill patternType="solid">
        <fgColor rgb="FFC8FFFF"/>
        <bgColor indexed="64"/>
      </patternFill>
    </fill>
    <fill>
      <patternFill patternType="solid">
        <fgColor indexed="44"/>
        <bgColor indexed="64"/>
      </patternFill>
    </fill>
    <fill>
      <patternFill patternType="solid">
        <fgColor rgb="FF99CC00"/>
        <bgColor indexed="64"/>
      </patternFill>
    </fill>
  </fills>
  <borders count="1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style="hair">
        <color auto="1"/>
      </top>
      <bottom style="thin">
        <color auto="1"/>
      </bottom>
      <diagonal/>
    </border>
    <border>
      <left style="hair">
        <color auto="1"/>
      </left>
      <right style="hair">
        <color auto="1"/>
      </right>
      <top style="medium">
        <color auto="1"/>
      </top>
      <bottom style="medium">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diagonal/>
    </border>
    <border>
      <left style="thin">
        <color auto="1"/>
      </left>
      <right style="thin">
        <color auto="1"/>
      </right>
      <top style="thin">
        <color auto="1"/>
      </top>
      <bottom style="thick">
        <color indexed="57"/>
      </bottom>
      <diagonal/>
    </border>
    <border>
      <left style="thin">
        <color auto="1"/>
      </left>
      <right style="thin">
        <color auto="1"/>
      </right>
      <top/>
      <bottom style="thick">
        <color indexed="57"/>
      </bottom>
      <diagonal/>
    </border>
    <border>
      <left/>
      <right/>
      <top/>
      <bottom style="thick">
        <color indexed="57"/>
      </bottom>
      <diagonal/>
    </border>
    <border>
      <left style="thin">
        <color auto="1"/>
      </left>
      <right/>
      <top style="thin">
        <color auto="1"/>
      </top>
      <bottom style="thick">
        <color indexed="57"/>
      </bottom>
      <diagonal/>
    </border>
    <border>
      <left/>
      <right style="thin">
        <color auto="1"/>
      </right>
      <top style="thin">
        <color auto="1"/>
      </top>
      <bottom style="thick">
        <color indexed="57"/>
      </bottom>
      <diagonal/>
    </border>
    <border>
      <left/>
      <right style="thin">
        <color auto="1"/>
      </right>
      <top/>
      <bottom style="thick">
        <color indexed="57"/>
      </bottom>
      <diagonal/>
    </border>
    <border>
      <left style="thin">
        <color auto="1"/>
      </left>
      <right style="thin">
        <color auto="1"/>
      </right>
      <top style="hair">
        <color auto="1"/>
      </top>
      <bottom style="thin">
        <color auto="1"/>
      </bottom>
      <diagonal/>
    </border>
    <border>
      <left style="thin">
        <color auto="1"/>
      </left>
      <right style="thin">
        <color auto="1"/>
      </right>
      <top style="thick">
        <color indexed="57"/>
      </top>
      <bottom style="thin">
        <color auto="1"/>
      </bottom>
      <diagonal/>
    </border>
    <border>
      <left/>
      <right/>
      <top/>
      <bottom style="thin">
        <color auto="1"/>
      </bottom>
      <diagonal/>
    </border>
    <border>
      <left style="hair">
        <color auto="1"/>
      </left>
      <right/>
      <top style="hair">
        <color auto="1"/>
      </top>
      <bottom style="medium">
        <color auto="1"/>
      </bottom>
      <diagonal/>
    </border>
    <border>
      <left style="thin">
        <color auto="1"/>
      </left>
      <right style="thin">
        <color auto="1"/>
      </right>
      <top style="hair">
        <color auto="1"/>
      </top>
      <bottom/>
      <diagonal/>
    </border>
    <border>
      <left style="thin">
        <color auto="1"/>
      </left>
      <right style="thin">
        <color auto="1"/>
      </right>
      <top style="thin">
        <color auto="1"/>
      </top>
      <bottom style="thick">
        <color indexed="17"/>
      </bottom>
      <diagonal/>
    </border>
    <border>
      <left style="thin">
        <color auto="1"/>
      </left>
      <right style="thin">
        <color auto="1"/>
      </right>
      <top/>
      <bottom style="thick">
        <color indexed="17"/>
      </bottom>
      <diagonal/>
    </border>
    <border>
      <left style="thin">
        <color auto="1"/>
      </left>
      <right style="hair">
        <color auto="1"/>
      </right>
      <top/>
      <bottom/>
      <diagonal/>
    </border>
    <border>
      <left style="thin">
        <color auto="1"/>
      </left>
      <right style="thin">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auto="1"/>
      </left>
      <right style="thin">
        <color auto="1"/>
      </right>
      <top/>
      <bottom style="hair">
        <color auto="1"/>
      </bottom>
      <diagonal/>
    </border>
    <border>
      <left style="thin">
        <color auto="1"/>
      </left>
      <right style="thin">
        <color auto="1"/>
      </right>
      <top style="thick">
        <color indexed="57"/>
      </top>
      <bottom style="thick">
        <color indexed="57"/>
      </bottom>
      <diagonal/>
    </border>
    <border>
      <left style="thin">
        <color auto="1"/>
      </left>
      <right/>
      <top style="thick">
        <color indexed="57"/>
      </top>
      <bottom style="thick">
        <color indexed="57"/>
      </bottom>
      <diagonal/>
    </border>
    <border>
      <left/>
      <right/>
      <top style="thick">
        <color indexed="57"/>
      </top>
      <bottom style="thick">
        <color indexed="57"/>
      </bottom>
      <diagonal/>
    </border>
    <border>
      <left/>
      <right style="thin">
        <color auto="1"/>
      </right>
      <top/>
      <bottom/>
      <diagonal/>
    </border>
    <border>
      <left/>
      <right style="thin">
        <color auto="1"/>
      </right>
      <top style="thick">
        <color indexed="57"/>
      </top>
      <bottom style="thick">
        <color indexed="57"/>
      </bottom>
      <diagonal/>
    </border>
    <border>
      <left style="thin">
        <color auto="1"/>
      </left>
      <right style="thin">
        <color auto="1"/>
      </right>
      <top style="thick">
        <color indexed="57"/>
      </top>
      <bottom style="hair">
        <color indexed="8"/>
      </bottom>
      <diagonal/>
    </border>
    <border>
      <left style="thin">
        <color auto="1"/>
      </left>
      <right style="thin">
        <color auto="1"/>
      </right>
      <top style="hair">
        <color indexed="8"/>
      </top>
      <bottom style="thick">
        <color indexed="57"/>
      </bottom>
      <diagonal/>
    </border>
    <border>
      <left style="thin">
        <color auto="1"/>
      </left>
      <right style="thin">
        <color auto="1"/>
      </right>
      <top style="thick">
        <color indexed="57"/>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style="hair">
        <color auto="1"/>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top/>
      <bottom/>
      <diagonal/>
    </border>
    <border>
      <left style="hair">
        <color auto="1"/>
      </left>
      <right style="medium">
        <color auto="1"/>
      </right>
      <top style="thin">
        <color auto="1"/>
      </top>
      <bottom style="hair">
        <color auto="1"/>
      </bottom>
      <diagonal/>
    </border>
    <border>
      <left style="medium">
        <color auto="1"/>
      </left>
      <right/>
      <top/>
      <bottom style="medium">
        <color auto="1"/>
      </bottom>
      <diagonal/>
    </border>
    <border>
      <left style="medium">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style="thin">
        <color auto="1"/>
      </left>
      <right style="thin">
        <color auto="1"/>
      </right>
      <top style="thick">
        <color indexed="57"/>
      </top>
      <bottom/>
      <diagonal/>
    </border>
    <border>
      <left style="medium">
        <color auto="1"/>
      </left>
      <right/>
      <top/>
      <bottom style="thin">
        <color auto="1"/>
      </bottom>
      <diagonal/>
    </border>
    <border>
      <left style="medium">
        <color auto="1"/>
      </left>
      <right/>
      <top style="thin">
        <color auto="1"/>
      </top>
      <bottom style="thin">
        <color auto="1"/>
      </bottom>
      <diagonal/>
    </border>
    <border>
      <left style="hair">
        <color auto="1"/>
      </left>
      <right style="medium">
        <color auto="1"/>
      </right>
      <top/>
      <bottom style="hair">
        <color auto="1"/>
      </bottom>
      <diagonal/>
    </border>
    <border>
      <left style="thin">
        <color auto="1"/>
      </left>
      <right style="thin">
        <color auto="1"/>
      </right>
      <top style="thick">
        <color indexed="17"/>
      </top>
      <bottom style="thin">
        <color auto="1"/>
      </bottom>
      <diagonal/>
    </border>
    <border>
      <left style="thin">
        <color auto="1"/>
      </left>
      <right/>
      <top style="thick">
        <color indexed="17"/>
      </top>
      <bottom/>
      <diagonal/>
    </border>
    <border>
      <left/>
      <right/>
      <top style="thick">
        <color indexed="17"/>
      </top>
      <bottom/>
      <diagonal/>
    </border>
    <border>
      <left style="medium">
        <color auto="1"/>
      </left>
      <right style="hair">
        <color auto="1"/>
      </right>
      <top style="medium">
        <color auto="1"/>
      </top>
      <bottom style="medium">
        <color auto="1"/>
      </bottom>
      <diagonal/>
    </border>
    <border>
      <left style="thin">
        <color auto="1"/>
      </left>
      <right/>
      <top/>
      <bottom style="thick">
        <color indexed="57"/>
      </bottom>
      <diagonal/>
    </border>
    <border>
      <left style="thin">
        <color auto="1"/>
      </left>
      <right style="thin">
        <color auto="1"/>
      </right>
      <top style="thick">
        <color indexed="11"/>
      </top>
      <bottom style="thin">
        <color auto="1"/>
      </bottom>
      <diagonal/>
    </border>
    <border>
      <left/>
      <right/>
      <top style="thick">
        <color indexed="11"/>
      </top>
      <bottom/>
      <diagonal/>
    </border>
    <border>
      <left/>
      <right/>
      <top style="thick">
        <color indexed="17"/>
      </top>
      <bottom style="thin">
        <color auto="1"/>
      </bottom>
      <diagonal/>
    </border>
    <border>
      <left style="thin">
        <color auto="1"/>
      </left>
      <right/>
      <top style="thick">
        <color indexed="17"/>
      </top>
      <bottom style="thin">
        <color auto="1"/>
      </bottom>
      <diagonal/>
    </border>
    <border>
      <left/>
      <right style="thin">
        <color auto="1"/>
      </right>
      <top style="thick">
        <color indexed="17"/>
      </top>
      <bottom style="thin">
        <color auto="1"/>
      </bottom>
      <diagonal/>
    </border>
    <border>
      <left/>
      <right style="thin">
        <color auto="1"/>
      </right>
      <top style="thick">
        <color indexed="17"/>
      </top>
      <bottom/>
      <diagonal/>
    </border>
    <border>
      <left style="thin">
        <color auto="1"/>
      </left>
      <right style="thin">
        <color auto="1"/>
      </right>
      <top style="thick">
        <color indexed="17"/>
      </top>
      <bottom/>
      <diagonal/>
    </border>
    <border>
      <left/>
      <right style="thin">
        <color auto="1"/>
      </right>
      <top style="thin">
        <color auto="1"/>
      </top>
      <bottom style="thick">
        <color indexed="17"/>
      </bottom>
      <diagonal/>
    </border>
    <border>
      <left/>
      <right/>
      <top style="thin">
        <color auto="1"/>
      </top>
      <bottom style="thick">
        <color indexed="17"/>
      </bottom>
      <diagonal/>
    </border>
    <border>
      <left/>
      <right/>
      <top/>
      <bottom style="thick">
        <color indexed="17"/>
      </bottom>
      <diagonal/>
    </border>
    <border>
      <left style="thin">
        <color indexed="8"/>
      </left>
      <right style="thin">
        <color indexed="8"/>
      </right>
      <top style="thin">
        <color indexed="8"/>
      </top>
      <bottom style="thick">
        <color indexed="17"/>
      </bottom>
      <diagonal/>
    </border>
    <border>
      <left style="thin">
        <color indexed="8"/>
      </left>
      <right style="thin">
        <color auto="1"/>
      </right>
      <top style="thin">
        <color indexed="8"/>
      </top>
      <bottom style="thick">
        <color indexed="17"/>
      </bottom>
      <diagonal/>
    </border>
    <border>
      <left style="thin">
        <color auto="1"/>
      </left>
      <right/>
      <top/>
      <bottom style="thick">
        <color indexed="17"/>
      </bottom>
      <diagonal/>
    </border>
    <border>
      <left style="hair">
        <color auto="1"/>
      </left>
      <right style="medium">
        <color auto="1"/>
      </right>
      <top style="hair">
        <color auto="1"/>
      </top>
      <bottom/>
      <diagonal/>
    </border>
    <border>
      <left style="hair">
        <color auto="1"/>
      </left>
      <right style="medium">
        <color auto="1"/>
      </right>
      <top style="medium">
        <color auto="1"/>
      </top>
      <bottom style="medium">
        <color auto="1"/>
      </bottom>
      <diagonal/>
    </border>
    <border>
      <left style="hair">
        <color auto="1"/>
      </left>
      <right/>
      <top style="medium">
        <color auto="1"/>
      </top>
      <bottom style="hair">
        <color auto="1"/>
      </bottom>
      <diagonal/>
    </border>
    <border>
      <left style="hair">
        <color auto="1"/>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thin">
        <color auto="1"/>
      </top>
      <bottom style="thin">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bottom/>
      <diagonal/>
    </border>
    <border>
      <left style="thin">
        <color auto="1"/>
      </left>
      <right/>
      <top style="thin">
        <color auto="1"/>
      </top>
      <bottom style="thick">
        <color indexed="17"/>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medium">
        <color auto="1"/>
      </right>
      <top style="dashed">
        <color auto="1"/>
      </top>
      <bottom style="dashed">
        <color auto="1"/>
      </bottom>
      <diagonal/>
    </border>
    <border>
      <left/>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medium">
        <color auto="1"/>
      </right>
      <top/>
      <bottom style="dashed">
        <color auto="1"/>
      </bottom>
      <diagonal/>
    </border>
    <border>
      <left style="thin">
        <color auto="1"/>
      </left>
      <right style="thin">
        <color auto="1"/>
      </right>
      <top style="thin">
        <color auto="1"/>
      </top>
      <bottom style="thick">
        <color rgb="FF008000"/>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rgb="FF000000"/>
      </right>
      <top style="thin">
        <color auto="1"/>
      </top>
      <bottom style="thin">
        <color auto="1"/>
      </bottom>
      <diagonal/>
    </border>
    <border>
      <left/>
      <right style="thin">
        <color indexed="8"/>
      </right>
      <top/>
      <bottom/>
      <diagonal/>
    </border>
  </borders>
  <cellStyleXfs count="166">
    <xf numFmtId="0" fontId="0" fillId="0" borderId="0" applyNumberFormat="0" applyFill="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35" borderId="0" applyNumberFormat="0" applyBorder="0" applyAlignment="0" applyProtection="0"/>
    <xf numFmtId="0" fontId="27" fillId="36" borderId="133" applyNumberFormat="0" applyAlignment="0" applyProtection="0"/>
    <xf numFmtId="0" fontId="28" fillId="0" borderId="134" applyNumberFormat="0" applyFill="0" applyAlignment="0" applyProtection="0"/>
    <xf numFmtId="14" fontId="8" fillId="0" borderId="0" applyFont="0" applyFill="0" applyBorder="0" applyProtection="0">
      <alignment horizontal="left" vertical="top"/>
    </xf>
    <xf numFmtId="165" fontId="8" fillId="0" borderId="0" applyFont="0" applyFill="0" applyBorder="0" applyProtection="0">
      <alignment horizontal="right" vertical="top"/>
    </xf>
    <xf numFmtId="0" fontId="29" fillId="37" borderId="133" applyNumberFormat="0" applyAlignment="0" applyProtection="0"/>
    <xf numFmtId="0" fontId="30" fillId="38" borderId="0" applyNumberFormat="0" applyBorder="0" applyAlignment="0" applyProtection="0"/>
    <xf numFmtId="0" fontId="4" fillId="0" borderId="0" applyNumberFormat="0" applyFill="0" applyBorder="0" applyAlignment="0" applyProtection="0">
      <alignment vertical="top"/>
      <protection locked="0"/>
    </xf>
    <xf numFmtId="166" fontId="8" fillId="0" borderId="0" applyFont="0" applyFill="0" applyBorder="0" applyProtection="0">
      <alignment horizontal="right" vertical="top"/>
    </xf>
    <xf numFmtId="168"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0" fontId="31" fillId="39" borderId="0" applyNumberFormat="0" applyBorder="0" applyAlignment="0" applyProtection="0"/>
    <xf numFmtId="170" fontId="8" fillId="0" borderId="0" applyFont="0" applyFill="0" applyBorder="0" applyProtection="0">
      <alignment horizontal="left" vertical="top"/>
    </xf>
    <xf numFmtId="10" fontId="8" fillId="0" borderId="0" applyFont="0" applyFill="0" applyBorder="0" applyProtection="0">
      <alignment horizontal="right" vertical="top"/>
    </xf>
    <xf numFmtId="46" fontId="8" fillId="0" borderId="0" applyFont="0" applyFill="0" applyBorder="0" applyAlignment="0" applyProtection="0">
      <alignment horizontal="right"/>
    </xf>
    <xf numFmtId="0" fontId="8" fillId="40" borderId="135" applyNumberFormat="0" applyFont="0" applyAlignment="0" applyProtection="0"/>
    <xf numFmtId="0" fontId="32" fillId="36" borderId="136" applyNumberFormat="0" applyAlignment="0" applyProtection="0"/>
    <xf numFmtId="0" fontId="1" fillId="0" borderId="0" applyNumberFormat="0" applyFill="0" applyBorder="0" applyProtection="0">
      <alignment horizontal="left" vertical="top"/>
    </xf>
    <xf numFmtId="0" fontId="33" fillId="0" borderId="0" applyNumberFormat="0" applyFill="0" applyBorder="0" applyAlignment="0" applyProtection="0"/>
    <xf numFmtId="166" fontId="1" fillId="0" borderId="0" applyNumberFormat="0" applyFill="0" applyBorder="0" applyProtection="0">
      <alignment horizontal="center" vertical="center"/>
    </xf>
    <xf numFmtId="0" fontId="34" fillId="0" borderId="0" applyNumberFormat="0" applyFill="0" applyBorder="0" applyAlignment="0" applyProtection="0"/>
    <xf numFmtId="0" fontId="35" fillId="0" borderId="137" applyNumberFormat="0" applyFill="0" applyAlignment="0" applyProtection="0"/>
    <xf numFmtId="0" fontId="36" fillId="0" borderId="138" applyNumberFormat="0" applyFill="0" applyAlignment="0" applyProtection="0"/>
    <xf numFmtId="0" fontId="37" fillId="0" borderId="139" applyNumberFormat="0" applyFill="0" applyAlignment="0" applyProtection="0"/>
    <xf numFmtId="0" fontId="37" fillId="0" borderId="0" applyNumberFormat="0" applyFill="0" applyBorder="0" applyAlignment="0" applyProtection="0"/>
    <xf numFmtId="0" fontId="38" fillId="0" borderId="140" applyNumberFormat="0" applyFill="0" applyAlignment="0" applyProtection="0"/>
    <xf numFmtId="0" fontId="39" fillId="41" borderId="14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136">
    <xf numFmtId="0" fontId="0" fillId="0" borderId="0" xfId="0"/>
    <xf numFmtId="0" fontId="0" fillId="0" borderId="0" xfId="0" applyNumberFormat="1" applyAlignment="1">
      <alignment horizontal="right" vertical="top"/>
    </xf>
    <xf numFmtId="0" fontId="0" fillId="0" borderId="0" xfId="0"/>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vertical="center" wrapText="1"/>
    </xf>
    <xf numFmtId="0" fontId="3" fillId="0" borderId="0" xfId="0" applyFont="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center" vertical="center"/>
    </xf>
    <xf numFmtId="0" fontId="3" fillId="0" borderId="4" xfId="0" applyFont="1" applyBorder="1" applyAlignment="1">
      <alignment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vertical="center"/>
    </xf>
    <xf numFmtId="49" fontId="3" fillId="0" borderId="5" xfId="0" applyNumberFormat="1" applyFont="1" applyBorder="1" applyAlignment="1">
      <alignment horizontal="center" vertical="center"/>
    </xf>
    <xf numFmtId="0" fontId="3" fillId="0" borderId="2" xfId="0" applyFont="1" applyBorder="1" applyAlignment="1">
      <alignment wrapText="1"/>
    </xf>
    <xf numFmtId="0" fontId="3" fillId="0" borderId="5" xfId="0" applyFont="1" applyBorder="1" applyAlignment="1">
      <alignment horizontal="center" vertical="center"/>
    </xf>
    <xf numFmtId="0" fontId="3" fillId="0" borderId="0" xfId="0" applyFont="1" applyBorder="1"/>
    <xf numFmtId="0" fontId="3" fillId="0" borderId="6" xfId="0" applyFont="1" applyBorder="1" applyAlignment="1">
      <alignment vertical="center" wrapText="1"/>
    </xf>
    <xf numFmtId="0" fontId="3" fillId="0" borderId="5" xfId="0" applyFont="1" applyBorder="1" applyAlignment="1">
      <alignment vertical="center"/>
    </xf>
    <xf numFmtId="0" fontId="3" fillId="0" borderId="1" xfId="0" quotePrefix="1" applyFont="1" applyBorder="1" applyAlignment="1">
      <alignment horizontal="center" vertical="center"/>
    </xf>
    <xf numFmtId="0" fontId="3" fillId="0" borderId="1" xfId="0" quotePrefix="1" applyFont="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left"/>
    </xf>
    <xf numFmtId="0" fontId="3" fillId="0" borderId="1" xfId="0" applyFont="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0" borderId="4" xfId="0" applyFont="1" applyBorder="1" applyAlignment="1">
      <alignment vertical="center"/>
    </xf>
    <xf numFmtId="0" fontId="3" fillId="0" borderId="1"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5" fillId="0" borderId="1" xfId="46" applyNumberFormat="1" applyFont="1" applyBorder="1">
      <alignment horizontal="center" vertical="center"/>
    </xf>
    <xf numFmtId="0" fontId="5" fillId="0" borderId="0" xfId="46" applyNumberFormat="1" applyFont="1">
      <alignment horizontal="center" vertical="center"/>
    </xf>
    <xf numFmtId="0" fontId="3" fillId="2" borderId="1" xfId="0"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5" fillId="0" borderId="1" xfId="46" applyNumberFormat="1" applyFont="1" applyBorder="1" applyAlignment="1">
      <alignment horizontal="center" vertical="center" wrapText="1"/>
    </xf>
    <xf numFmtId="17" fontId="3" fillId="0" borderId="1" xfId="0" quotePrefix="1" applyNumberFormat="1" applyFont="1" applyBorder="1" applyAlignment="1">
      <alignment horizontal="center"/>
    </xf>
    <xf numFmtId="0" fontId="3" fillId="0" borderId="7" xfId="0" applyFont="1" applyFill="1" applyBorder="1" applyAlignment="1">
      <alignment wrapText="1"/>
    </xf>
    <xf numFmtId="49" fontId="3" fillId="0" borderId="5" xfId="0" applyNumberFormat="1" applyFont="1" applyFill="1" applyBorder="1" applyAlignment="1">
      <alignment horizontal="center" vertical="center"/>
    </xf>
    <xf numFmtId="0" fontId="3" fillId="0" borderId="4" xfId="0" applyFont="1" applyFill="1" applyBorder="1" applyAlignment="1">
      <alignment wrapText="1"/>
    </xf>
    <xf numFmtId="0" fontId="1" fillId="0" borderId="1" xfId="0" applyFont="1" applyFill="1" applyBorder="1" applyAlignment="1">
      <alignment horizontal="center" vertical="center" wrapText="1"/>
    </xf>
    <xf numFmtId="0" fontId="8" fillId="0" borderId="0" xfId="0" applyFont="1"/>
    <xf numFmtId="0" fontId="1" fillId="0" borderId="1" xfId="0" applyNumberFormat="1" applyFont="1" applyFill="1" applyBorder="1" applyAlignment="1" applyProtection="1">
      <alignment horizontal="left" vertical="center" wrapText="1"/>
    </xf>
    <xf numFmtId="0" fontId="8" fillId="0" borderId="0" xfId="0" applyFont="1" applyAlignment="1">
      <alignment horizontal="center"/>
    </xf>
    <xf numFmtId="0" fontId="8" fillId="0" borderId="1" xfId="0" applyFont="1" applyBorder="1"/>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wrapText="1"/>
    </xf>
    <xf numFmtId="0" fontId="8" fillId="0" borderId="7" xfId="0" applyFont="1" applyBorder="1" applyAlignment="1">
      <alignment horizontal="left" wrapText="1"/>
    </xf>
    <xf numFmtId="0" fontId="8" fillId="0" borderId="7" xfId="0" applyFont="1" applyBorder="1" applyAlignment="1">
      <alignment horizontal="center"/>
    </xf>
    <xf numFmtId="0" fontId="8" fillId="0" borderId="1" xfId="0" applyFont="1" applyBorder="1" applyAlignment="1">
      <alignment horizontal="center" wrapText="1"/>
    </xf>
    <xf numFmtId="0" fontId="8" fillId="0" borderId="4" xfId="0" applyFont="1" applyBorder="1" applyAlignment="1">
      <alignment horizontal="center"/>
    </xf>
    <xf numFmtId="0" fontId="8" fillId="0" borderId="2" xfId="0" applyFont="1" applyBorder="1" applyAlignment="1">
      <alignment wrapText="1"/>
    </xf>
    <xf numFmtId="0" fontId="8" fillId="0" borderId="2" xfId="0" applyFont="1" applyBorder="1" applyAlignment="1">
      <alignment horizont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0" borderId="8"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9" xfId="0" applyNumberFormat="1"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3" fillId="0" borderId="6" xfId="0" applyFont="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0" fontId="5" fillId="0" borderId="1" xfId="46"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vertical="center" wrapText="1"/>
    </xf>
    <xf numFmtId="0" fontId="3" fillId="0" borderId="1" xfId="0" applyFont="1" applyFill="1" applyBorder="1" applyAlignment="1">
      <alignment horizontal="left" vertical="center" wrapText="1"/>
    </xf>
    <xf numFmtId="0" fontId="3" fillId="0" borderId="7" xfId="0" applyFont="1" applyFill="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4" xfId="0" applyFont="1" applyFill="1" applyBorder="1" applyAlignment="1">
      <alignment horizontal="right" wrapText="1"/>
    </xf>
    <xf numFmtId="0" fontId="3" fillId="0" borderId="0" xfId="0" applyFont="1" applyBorder="1" applyAlignment="1"/>
    <xf numFmtId="0" fontId="5" fillId="0" borderId="0" xfId="0" applyFont="1" applyBorder="1" applyAlignment="1"/>
    <xf numFmtId="0" fontId="8" fillId="0" borderId="1" xfId="0" applyFont="1" applyBorder="1" applyAlignment="1">
      <alignment vertical="center" wrapText="1"/>
    </xf>
    <xf numFmtId="0" fontId="8" fillId="0" borderId="7" xfId="0" applyFont="1" applyBorder="1" applyAlignment="1">
      <alignment wrapText="1"/>
    </xf>
    <xf numFmtId="0" fontId="8" fillId="0" borderId="0" xfId="0" applyFont="1" applyAlignment="1">
      <alignment wrapText="1"/>
    </xf>
    <xf numFmtId="0" fontId="8" fillId="0" borderId="7" xfId="0" applyFont="1" applyBorder="1" applyAlignment="1">
      <alignment horizontal="left" vertical="center" wrapText="1"/>
    </xf>
    <xf numFmtId="0" fontId="8" fillId="0" borderId="4" xfId="0" applyFont="1" applyBorder="1" applyAlignment="1">
      <alignment horizontal="left" wrapText="1"/>
    </xf>
    <xf numFmtId="0" fontId="3" fillId="0" borderId="4" xfId="0" quotePrefix="1" applyFont="1" applyBorder="1" applyAlignment="1">
      <alignment horizontal="center" vertical="center"/>
    </xf>
    <xf numFmtId="0" fontId="3" fillId="0" borderId="2" xfId="0" applyFont="1" applyBorder="1" applyAlignment="1">
      <alignment vertical="center" wrapText="1"/>
    </xf>
    <xf numFmtId="0" fontId="12" fillId="0" borderId="0" xfId="0" applyFont="1" applyAlignment="1">
      <alignment horizontal="center"/>
    </xf>
    <xf numFmtId="0" fontId="12" fillId="0" borderId="1" xfId="0" applyFont="1" applyFill="1" applyBorder="1" applyAlignment="1">
      <alignment horizontal="center" vertical="center"/>
    </xf>
    <xf numFmtId="0" fontId="12" fillId="0" borderId="1" xfId="0" applyFont="1" applyBorder="1" applyAlignment="1">
      <alignment horizontal="center"/>
    </xf>
    <xf numFmtId="0" fontId="12" fillId="0" borderId="4" xfId="0" applyFont="1" applyBorder="1" applyAlignment="1">
      <alignment horizontal="center"/>
    </xf>
    <xf numFmtId="0" fontId="12" fillId="0" borderId="5"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Border="1" applyAlignment="1">
      <alignment horizontal="center" vertical="center"/>
    </xf>
    <xf numFmtId="0" fontId="3" fillId="0" borderId="9" xfId="0" applyFont="1" applyBorder="1" applyAlignment="1">
      <alignment horizontal="center" vertical="center"/>
    </xf>
    <xf numFmtId="3" fontId="3" fillId="0" borderId="5" xfId="0" quotePrefix="1" applyNumberFormat="1" applyFont="1" applyBorder="1" applyAlignment="1">
      <alignment horizontal="center" vertical="center"/>
    </xf>
    <xf numFmtId="0" fontId="3" fillId="0" borderId="0" xfId="0" applyFont="1" applyBorder="1" applyAlignment="1">
      <alignment vertical="center"/>
    </xf>
    <xf numFmtId="0" fontId="3" fillId="0" borderId="5" xfId="0" applyFont="1" applyFill="1" applyBorder="1" applyAlignment="1">
      <alignment horizontal="center" vertical="center"/>
    </xf>
    <xf numFmtId="0" fontId="3" fillId="0" borderId="4" xfId="0" applyFont="1" applyBorder="1" applyAlignment="1">
      <alignment vertical="center" wrapText="1"/>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4" xfId="0" applyFont="1" applyFill="1" applyBorder="1" applyAlignment="1">
      <alignment horizontal="center" vertical="center"/>
    </xf>
    <xf numFmtId="0" fontId="1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4" borderId="1" xfId="0" applyFont="1" applyFill="1" applyBorder="1" applyAlignment="1">
      <alignment vertical="center" wrapText="1"/>
    </xf>
    <xf numFmtId="0" fontId="1" fillId="0" borderId="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center"/>
    </xf>
    <xf numFmtId="0" fontId="8" fillId="0" borderId="1" xfId="0" applyFont="1" applyFill="1" applyBorder="1" applyAlignment="1">
      <alignment horizontal="left" vertical="center"/>
    </xf>
    <xf numFmtId="0" fontId="8" fillId="0" borderId="0" xfId="0" applyFont="1" applyFill="1" applyBorder="1" applyAlignment="1">
      <alignment horizontal="center" vertical="center"/>
    </xf>
    <xf numFmtId="0" fontId="1" fillId="0" borderId="7"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xf>
    <xf numFmtId="0" fontId="14" fillId="0" borderId="1" xfId="0" applyFont="1" applyFill="1" applyBorder="1" applyAlignment="1">
      <alignment vertical="center" wrapText="1"/>
    </xf>
    <xf numFmtId="49" fontId="14" fillId="0" borderId="1" xfId="0" applyNumberFormat="1" applyFont="1" applyBorder="1" applyAlignment="1">
      <alignment horizontal="center" vertical="center" wrapText="1"/>
    </xf>
    <xf numFmtId="0" fontId="3" fillId="0" borderId="7" xfId="0" applyFont="1" applyBorder="1" applyAlignment="1">
      <alignment horizontal="left" vertical="top"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5" fillId="0" borderId="0" xfId="46" applyNumberFormat="1" applyFont="1" applyAlignment="1">
      <alignment horizontal="center" vertical="center" wrapText="1"/>
    </xf>
    <xf numFmtId="0" fontId="3" fillId="0" borderId="4" xfId="0" applyFont="1" applyFill="1" applyBorder="1" applyAlignment="1">
      <alignment vertical="center" wrapText="1"/>
    </xf>
    <xf numFmtId="0" fontId="7" fillId="0" borderId="1" xfId="0" applyFont="1" applyBorder="1" applyAlignment="1">
      <alignment horizontal="center" vertical="center"/>
    </xf>
    <xf numFmtId="0" fontId="3" fillId="0" borderId="10" xfId="0" applyFont="1" applyFill="1" applyBorder="1" applyAlignment="1">
      <alignmen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49" fontId="3" fillId="0" borderId="8" xfId="0" applyNumberFormat="1" applyFont="1" applyFill="1" applyBorder="1" applyAlignment="1">
      <alignment horizontal="center"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3" fillId="0" borderId="5"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Fill="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6" xfId="0" applyBorder="1" applyAlignment="1">
      <alignment vertical="center" wrapText="1"/>
    </xf>
    <xf numFmtId="0" fontId="0" fillId="0" borderId="15" xfId="0" applyBorder="1" applyAlignment="1">
      <alignment vertical="center" wrapText="1"/>
    </xf>
    <xf numFmtId="0" fontId="0" fillId="4" borderId="15" xfId="0" applyFill="1" applyBorder="1" applyAlignment="1">
      <alignment vertical="center"/>
    </xf>
    <xf numFmtId="0" fontId="0" fillId="4" borderId="12" xfId="0" applyFill="1" applyBorder="1" applyAlignment="1">
      <alignment vertical="center"/>
    </xf>
    <xf numFmtId="0" fontId="0" fillId="4" borderId="16" xfId="0" applyFill="1" applyBorder="1" applyAlignment="1">
      <alignment vertical="center"/>
    </xf>
    <xf numFmtId="0" fontId="0" fillId="0" borderId="12" xfId="0" quotePrefix="1" applyBorder="1" applyAlignment="1">
      <alignment vertical="center"/>
    </xf>
    <xf numFmtId="0" fontId="0" fillId="5" borderId="15" xfId="0" applyFill="1" applyBorder="1" applyAlignment="1">
      <alignment vertical="center"/>
    </xf>
    <xf numFmtId="0" fontId="0" fillId="5" borderId="12" xfId="0" applyFill="1" applyBorder="1" applyAlignment="1">
      <alignment vertical="center"/>
    </xf>
    <xf numFmtId="0" fontId="0" fillId="5" borderId="16" xfId="0" applyFill="1" applyBorder="1" applyAlignment="1">
      <alignment vertical="center"/>
    </xf>
    <xf numFmtId="0" fontId="0" fillId="5" borderId="12" xfId="0" quotePrefix="1" applyFill="1" applyBorder="1" applyAlignment="1">
      <alignment vertical="center"/>
    </xf>
    <xf numFmtId="0" fontId="0" fillId="0" borderId="17" xfId="0" applyFill="1" applyBorder="1" applyAlignment="1">
      <alignment vertical="center"/>
    </xf>
    <xf numFmtId="0" fontId="0" fillId="0" borderId="18" xfId="0"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3" xfId="0" applyFill="1" applyBorder="1" applyAlignment="1">
      <alignment vertical="center" wrapText="1"/>
    </xf>
    <xf numFmtId="0" fontId="0" fillId="0" borderId="19" xfId="0" applyFill="1" applyBorder="1" applyAlignment="1">
      <alignment vertical="center" wrapText="1"/>
    </xf>
    <xf numFmtId="0" fontId="0" fillId="0" borderId="22" xfId="0" applyFill="1" applyBorder="1" applyAlignment="1">
      <alignment vertical="center" wrapText="1"/>
    </xf>
    <xf numFmtId="0" fontId="0" fillId="0" borderId="24" xfId="0" applyFill="1" applyBorder="1" applyAlignment="1">
      <alignment vertical="center" wrapText="1"/>
    </xf>
    <xf numFmtId="0" fontId="0" fillId="0" borderId="17" xfId="0" applyFill="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 fillId="0" borderId="1" xfId="46" applyNumberFormat="1" applyBorder="1">
      <alignment horizontal="center" vertical="center"/>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1" xfId="0" quotePrefix="1" applyFont="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14" fillId="0" borderId="1" xfId="0" quotePrefix="1" applyFont="1" applyBorder="1" applyAlignment="1">
      <alignment horizontal="center" vertical="center"/>
    </xf>
    <xf numFmtId="0" fontId="3" fillId="0" borderId="4" xfId="0" applyFont="1" applyFill="1" applyBorder="1" applyAlignment="1">
      <alignment horizontal="center" vertical="center" wrapText="1"/>
    </xf>
    <xf numFmtId="0" fontId="3" fillId="0" borderId="8" xfId="0" applyFont="1" applyBorder="1" applyAlignment="1">
      <alignment vertical="center"/>
    </xf>
    <xf numFmtId="0" fontId="3" fillId="0" borderId="2" xfId="0" applyFont="1" applyBorder="1" applyAlignment="1">
      <alignment vertical="top" wrapText="1"/>
    </xf>
    <xf numFmtId="0" fontId="3" fillId="0" borderId="32" xfId="0" applyFont="1" applyBorder="1" applyAlignment="1">
      <alignment vertical="center" wrapText="1"/>
    </xf>
    <xf numFmtId="0" fontId="3" fillId="0" borderId="33" xfId="0" applyFont="1" applyBorder="1" applyAlignment="1">
      <alignment vertical="center" wrapText="1"/>
    </xf>
    <xf numFmtId="49" fontId="3"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0" fontId="5" fillId="0" borderId="0" xfId="46" applyNumberFormat="1" applyFont="1" applyBorder="1" applyAlignment="1">
      <alignment horizontal="center" vertical="center" wrapText="1"/>
    </xf>
    <xf numFmtId="0" fontId="3" fillId="0" borderId="32" xfId="0" applyFont="1" applyBorder="1" applyAlignment="1">
      <alignment horizontal="center" vertical="center"/>
    </xf>
    <xf numFmtId="0" fontId="3" fillId="4" borderId="4" xfId="0" applyFont="1" applyFill="1" applyBorder="1" applyAlignment="1">
      <alignment vertical="center" wrapText="1"/>
    </xf>
    <xf numFmtId="49" fontId="3" fillId="0" borderId="4" xfId="0" quotePrefix="1" applyNumberFormat="1" applyFont="1" applyBorder="1" applyAlignment="1">
      <alignment horizontal="center" vertical="center"/>
    </xf>
    <xf numFmtId="0" fontId="1" fillId="0" borderId="7" xfId="46" applyNumberFormat="1" applyBorder="1" applyAlignment="1">
      <alignment horizontal="center" vertical="center" wrapText="1"/>
    </xf>
    <xf numFmtId="0" fontId="1" fillId="0" borderId="7" xfId="46" applyNumberFormat="1" applyFont="1" applyBorder="1" applyAlignment="1">
      <alignment horizontal="center" vertical="center" wrapText="1"/>
    </xf>
    <xf numFmtId="0" fontId="5" fillId="0" borderId="5" xfId="46" applyNumberFormat="1" applyFont="1" applyBorder="1" applyAlignment="1">
      <alignment horizontal="center" vertical="center" wrapText="1"/>
    </xf>
    <xf numFmtId="0" fontId="1" fillId="0" borderId="4" xfId="46" applyNumberFormat="1" applyBorder="1" applyAlignment="1">
      <alignment horizontal="center" vertical="center" wrapText="1"/>
    </xf>
    <xf numFmtId="0" fontId="9" fillId="0" borderId="4" xfId="46" applyNumberFormat="1" applyFont="1" applyBorder="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166" fontId="3" fillId="0" borderId="1" xfId="0" applyNumberFormat="1" applyFont="1" applyBorder="1" applyAlignment="1">
      <alignment horizontal="right" vertical="center"/>
    </xf>
    <xf numFmtId="0" fontId="3" fillId="2" borderId="1" xfId="0" applyFont="1" applyFill="1" applyBorder="1" applyAlignment="1">
      <alignment horizontal="right" vertical="center"/>
    </xf>
    <xf numFmtId="0" fontId="3" fillId="0" borderId="0" xfId="0" applyFont="1" applyBorder="1" applyAlignment="1">
      <alignment horizontal="right" vertical="center"/>
    </xf>
    <xf numFmtId="0" fontId="7" fillId="0" borderId="7"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vertical="center"/>
    </xf>
    <xf numFmtId="0" fontId="3" fillId="4" borderId="1" xfId="0" applyFont="1" applyFill="1" applyBorder="1" applyAlignment="1">
      <alignment vertical="center"/>
    </xf>
    <xf numFmtId="0" fontId="3" fillId="2" borderId="1" xfId="0" applyFont="1" applyFill="1" applyBorder="1" applyAlignment="1">
      <alignment vertical="center"/>
    </xf>
    <xf numFmtId="0" fontId="3" fillId="0" borderId="4" xfId="0" applyFont="1" applyBorder="1" applyAlignment="1">
      <alignment horizontal="right" vertical="center"/>
    </xf>
    <xf numFmtId="0" fontId="3" fillId="0" borderId="3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right" vertical="center" wrapText="1"/>
    </xf>
    <xf numFmtId="0" fontId="3" fillId="2" borderId="2" xfId="0" applyFont="1" applyFill="1" applyBorder="1" applyAlignment="1">
      <alignment vertical="center"/>
    </xf>
    <xf numFmtId="0" fontId="3" fillId="0" borderId="5" xfId="0" applyFont="1" applyBorder="1" applyAlignment="1">
      <alignment horizontal="right" vertical="center"/>
    </xf>
    <xf numFmtId="0" fontId="14" fillId="0" borderId="4" xfId="0" applyFont="1" applyBorder="1" applyAlignment="1">
      <alignment horizontal="center" vertical="center"/>
    </xf>
    <xf numFmtId="0" fontId="14" fillId="0" borderId="4"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2" borderId="4" xfId="0" applyFont="1" applyFill="1" applyBorder="1" applyAlignment="1">
      <alignment horizontal="center" vertical="center"/>
    </xf>
    <xf numFmtId="0" fontId="3" fillId="0" borderId="4" xfId="0" applyFont="1" applyBorder="1" applyAlignment="1">
      <alignment horizontal="left"/>
    </xf>
    <xf numFmtId="17" fontId="3" fillId="0" borderId="4" xfId="0" quotePrefix="1" applyNumberFormat="1" applyFont="1" applyBorder="1" applyAlignment="1">
      <alignment horizont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4" xfId="0" applyBorder="1" applyAlignment="1">
      <alignment vertical="center"/>
    </xf>
    <xf numFmtId="0" fontId="15" fillId="0" borderId="2" xfId="0" applyFont="1" applyBorder="1" applyAlignment="1">
      <alignment horizontal="left" wrapText="1"/>
    </xf>
    <xf numFmtId="0" fontId="15" fillId="0" borderId="2" xfId="0" applyFont="1" applyBorder="1" applyAlignment="1">
      <alignment wrapText="1"/>
    </xf>
    <xf numFmtId="0" fontId="15" fillId="0" borderId="4" xfId="0" applyFont="1" applyBorder="1" applyAlignment="1">
      <alignment wrapText="1"/>
    </xf>
    <xf numFmtId="0" fontId="15" fillId="0" borderId="4" xfId="0" applyFont="1" applyBorder="1" applyAlignment="1">
      <alignment horizontal="left" wrapText="1"/>
    </xf>
    <xf numFmtId="0" fontId="3" fillId="0" borderId="7" xfId="0" applyFont="1" applyFill="1" applyBorder="1" applyAlignment="1">
      <alignment vertical="center" wrapText="1"/>
    </xf>
    <xf numFmtId="0" fontId="3" fillId="0" borderId="34" xfId="0" applyFont="1" applyFill="1" applyBorder="1" applyAlignment="1">
      <alignment horizontal="center"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3" fillId="0" borderId="34" xfId="0" applyFont="1" applyBorder="1" applyAlignment="1">
      <alignment horizontal="right" vertical="center"/>
    </xf>
    <xf numFmtId="0" fontId="3" fillId="0" borderId="7" xfId="0" quotePrefix="1" applyFont="1" applyBorder="1" applyAlignment="1">
      <alignment horizontal="center" vertical="center"/>
    </xf>
    <xf numFmtId="0" fontId="3" fillId="0" borderId="7" xfId="0" applyFont="1" applyBorder="1" applyAlignment="1">
      <alignment horizontal="left" vertical="center"/>
    </xf>
    <xf numFmtId="0" fontId="3" fillId="0" borderId="41" xfId="0" applyFont="1" applyFill="1" applyBorder="1" applyAlignment="1">
      <alignment vertical="center" wrapText="1"/>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3" fillId="0" borderId="41" xfId="0" applyFont="1" applyFill="1" applyBorder="1" applyAlignment="1">
      <alignment vertical="center"/>
    </xf>
    <xf numFmtId="0" fontId="3" fillId="0" borderId="41" xfId="0" quotePrefix="1" applyFont="1" applyBorder="1" applyAlignment="1">
      <alignment horizontal="center" vertical="center"/>
    </xf>
    <xf numFmtId="0" fontId="3" fillId="0" borderId="41" xfId="0" applyFont="1" applyFill="1" applyBorder="1" applyAlignment="1">
      <alignment vertical="center"/>
    </xf>
    <xf numFmtId="0" fontId="3" fillId="0" borderId="41" xfId="0" applyFont="1" applyFill="1" applyBorder="1" applyAlignment="1">
      <alignment vertical="center" wrapText="1"/>
    </xf>
    <xf numFmtId="0" fontId="3" fillId="0" borderId="41" xfId="0" applyFont="1" applyFill="1" applyBorder="1" applyAlignment="1">
      <alignment horizontal="center" vertical="center"/>
    </xf>
    <xf numFmtId="0" fontId="3" fillId="0" borderId="42" xfId="0" applyFont="1" applyFill="1" applyBorder="1" applyAlignment="1">
      <alignment vertical="center"/>
    </xf>
    <xf numFmtId="0" fontId="3" fillId="0" borderId="42" xfId="0" applyFont="1" applyFill="1" applyBorder="1" applyAlignment="1">
      <alignment vertical="center" wrapText="1"/>
    </xf>
    <xf numFmtId="0" fontId="3" fillId="0" borderId="42"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41" xfId="0" applyFont="1" applyBorder="1" applyAlignment="1">
      <alignment vertical="center" wrapText="1"/>
    </xf>
    <xf numFmtId="49" fontId="3" fillId="0" borderId="41" xfId="0" applyNumberFormat="1" applyFont="1" applyBorder="1" applyAlignment="1">
      <alignment horizontal="center" vertical="center"/>
    </xf>
    <xf numFmtId="0" fontId="3" fillId="4" borderId="41" xfId="0" applyFont="1" applyFill="1" applyBorder="1" applyAlignment="1">
      <alignment vertical="center" wrapText="1"/>
    </xf>
    <xf numFmtId="0" fontId="3" fillId="0" borderId="41" xfId="0" applyFont="1" applyFill="1" applyBorder="1" applyAlignment="1">
      <alignment horizontal="center" vertical="center"/>
    </xf>
    <xf numFmtId="0" fontId="3" fillId="0" borderId="41" xfId="0" applyFont="1" applyBorder="1" applyAlignment="1">
      <alignment horizontal="right" vertical="center"/>
    </xf>
    <xf numFmtId="0" fontId="3" fillId="0" borderId="43" xfId="0" applyFont="1" applyBorder="1" applyAlignment="1">
      <alignment horizontal="right" vertical="center"/>
    </xf>
    <xf numFmtId="0" fontId="3" fillId="2" borderId="41" xfId="0" applyFont="1" applyFill="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wrapText="1"/>
    </xf>
    <xf numFmtId="0" fontId="3" fillId="0" borderId="47" xfId="0" applyFont="1" applyFill="1" applyBorder="1" applyAlignment="1">
      <alignment vertical="center"/>
    </xf>
    <xf numFmtId="0" fontId="17" fillId="0" borderId="1" xfId="0" applyFont="1" applyBorder="1" applyAlignment="1">
      <alignment horizontal="center" vertical="center"/>
    </xf>
    <xf numFmtId="0" fontId="0" fillId="6" borderId="5" xfId="0" applyFill="1" applyBorder="1" applyAlignment="1">
      <alignment vertical="center"/>
    </xf>
    <xf numFmtId="0" fontId="11" fillId="0" borderId="3" xfId="0" applyFont="1" applyBorder="1" applyAlignment="1">
      <alignment vertical="center"/>
    </xf>
    <xf numFmtId="0" fontId="11" fillId="7" borderId="6" xfId="0" applyFont="1" applyFill="1" applyBorder="1" applyAlignment="1">
      <alignment vertical="center"/>
    </xf>
    <xf numFmtId="0" fontId="3" fillId="0" borderId="48"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5" xfId="0" applyBorder="1" applyAlignment="1">
      <alignment vertical="center"/>
    </xf>
    <xf numFmtId="0" fontId="11" fillId="0" borderId="6" xfId="0" applyFont="1" applyBorder="1" applyAlignment="1">
      <alignment vertical="center"/>
    </xf>
    <xf numFmtId="0" fontId="11" fillId="0" borderId="49" xfId="0" applyFont="1" applyBorder="1" applyAlignment="1">
      <alignment vertical="center"/>
    </xf>
    <xf numFmtId="0" fontId="11" fillId="0" borderId="0" xfId="0" applyFont="1" applyBorder="1" applyAlignment="1">
      <alignment vertical="center"/>
    </xf>
    <xf numFmtId="0" fontId="0" fillId="0" borderId="5" xfId="0" applyBorder="1" applyAlignment="1">
      <alignment horizontal="lef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17" fontId="3" fillId="0" borderId="7" xfId="0" quotePrefix="1" applyNumberFormat="1" applyFont="1" applyBorder="1" applyAlignment="1">
      <alignment horizontal="center" vertical="center"/>
    </xf>
    <xf numFmtId="0" fontId="8" fillId="0" borderId="47" xfId="0" applyFont="1" applyBorder="1" applyAlignment="1">
      <alignment wrapText="1"/>
    </xf>
    <xf numFmtId="0" fontId="8" fillId="0" borderId="47" xfId="0" applyFont="1" applyBorder="1" applyAlignment="1">
      <alignment horizontal="center" vertical="center"/>
    </xf>
    <xf numFmtId="0" fontId="8" fillId="0" borderId="47" xfId="0" applyFont="1" applyBorder="1" applyAlignment="1">
      <alignment horizontal="left" vertical="center" wrapText="1"/>
    </xf>
    <xf numFmtId="0" fontId="3" fillId="0" borderId="52" xfId="0" applyFont="1" applyFill="1" applyBorder="1" applyAlignment="1">
      <alignment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0" fontId="3" fillId="0" borderId="51" xfId="0" applyFont="1" applyFill="1" applyBorder="1" applyAlignment="1">
      <alignment vertical="center"/>
    </xf>
    <xf numFmtId="0" fontId="3" fillId="0" borderId="51" xfId="0" applyFont="1" applyFill="1" applyBorder="1" applyAlignment="1">
      <alignment vertical="center" wrapText="1"/>
    </xf>
    <xf numFmtId="0" fontId="3" fillId="0" borderId="51" xfId="0"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Border="1" applyAlignment="1">
      <alignment vertical="center" wrapText="1"/>
    </xf>
    <xf numFmtId="0" fontId="3" fillId="0" borderId="52" xfId="0" applyFont="1" applyFill="1" applyBorder="1" applyAlignment="1">
      <alignment horizontal="center" vertical="center"/>
    </xf>
    <xf numFmtId="0" fontId="3" fillId="0" borderId="35" xfId="0" applyFont="1" applyBorder="1" applyAlignment="1">
      <alignment horizontal="right" vertical="center"/>
    </xf>
    <xf numFmtId="0" fontId="3" fillId="0" borderId="35" xfId="0" applyFont="1" applyBorder="1" applyAlignment="1">
      <alignment horizontal="center" vertical="center"/>
    </xf>
    <xf numFmtId="0" fontId="3" fillId="0" borderId="52" xfId="0" applyFont="1" applyBorder="1" applyAlignment="1">
      <alignment horizontal="left" vertical="center"/>
    </xf>
    <xf numFmtId="0" fontId="0" fillId="0" borderId="8" xfId="0" applyBorder="1" applyAlignment="1">
      <alignment vertical="center"/>
    </xf>
    <xf numFmtId="49" fontId="3" fillId="0" borderId="52" xfId="0" applyNumberFormat="1" applyFont="1" applyBorder="1" applyAlignment="1">
      <alignment horizontal="center" vertical="center"/>
    </xf>
    <xf numFmtId="0" fontId="3" fillId="0" borderId="53" xfId="0" applyFont="1" applyFill="1" applyBorder="1" applyAlignment="1">
      <alignment wrapText="1"/>
    </xf>
    <xf numFmtId="0" fontId="1" fillId="0" borderId="1" xfId="46"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vertical="center"/>
    </xf>
    <xf numFmtId="0" fontId="5" fillId="0" borderId="1" xfId="46" applyNumberFormat="1" applyFont="1" applyFill="1" applyBorder="1">
      <alignment horizontal="center" vertical="center"/>
    </xf>
    <xf numFmtId="0" fontId="14" fillId="0" borderId="52" xfId="0" applyFont="1" applyBorder="1" applyAlignment="1">
      <alignment horizontal="center" vertical="center"/>
    </xf>
    <xf numFmtId="0" fontId="3" fillId="0" borderId="52" xfId="0" quotePrefix="1" applyFont="1" applyBorder="1" applyAlignment="1">
      <alignment horizontal="center" vertical="center"/>
    </xf>
    <xf numFmtId="0" fontId="14" fillId="0" borderId="52" xfId="0" applyFont="1" applyBorder="1" applyAlignment="1">
      <alignment horizontal="left" vertical="center"/>
    </xf>
    <xf numFmtId="0" fontId="3" fillId="0" borderId="52" xfId="0" applyFont="1" applyFill="1" applyBorder="1" applyAlignment="1">
      <alignment vertical="center"/>
    </xf>
    <xf numFmtId="17" fontId="3" fillId="0" borderId="52" xfId="0" quotePrefix="1" applyNumberFormat="1" applyFont="1" applyBorder="1" applyAlignment="1">
      <alignment horizontal="center"/>
    </xf>
    <xf numFmtId="0" fontId="0" fillId="0" borderId="54" xfId="0" applyBorder="1" applyAlignment="1">
      <alignment vertical="center"/>
    </xf>
    <xf numFmtId="0" fontId="0" fillId="0" borderId="36" xfId="0" applyFill="1" applyBorder="1" applyAlignment="1">
      <alignment vertical="center" wrapText="1"/>
    </xf>
    <xf numFmtId="0" fontId="0" fillId="0" borderId="37" xfId="0"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7" fillId="0" borderId="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horizontal="center" vertical="top"/>
    </xf>
    <xf numFmtId="0" fontId="8" fillId="0" borderId="7" xfId="0" quotePrefix="1" applyFont="1" applyBorder="1" applyAlignment="1">
      <alignment horizontal="center"/>
    </xf>
    <xf numFmtId="0" fontId="8" fillId="0" borderId="1" xfId="0" quotePrefix="1" applyFont="1" applyBorder="1" applyAlignment="1">
      <alignment horizontal="center"/>
    </xf>
    <xf numFmtId="0" fontId="8" fillId="0" borderId="7" xfId="0" applyFont="1" applyBorder="1" applyAlignment="1">
      <alignment horizontal="center" vertical="top"/>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center"/>
    </xf>
    <xf numFmtId="0" fontId="8" fillId="0" borderId="10" xfId="0" applyFont="1" applyBorder="1" applyAlignment="1">
      <alignment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47" xfId="0" applyFont="1" applyBorder="1" applyAlignment="1">
      <alignment horizontal="center"/>
    </xf>
    <xf numFmtId="0" fontId="8" fillId="0" borderId="7" xfId="0" quotePrefix="1" applyFont="1" applyBorder="1" applyAlignment="1">
      <alignment horizontal="center" vertical="top"/>
    </xf>
    <xf numFmtId="0" fontId="8" fillId="0" borderId="55" xfId="0" applyFont="1" applyBorder="1" applyAlignment="1">
      <alignment wrapText="1"/>
    </xf>
    <xf numFmtId="0" fontId="8" fillId="0" borderId="55" xfId="0" applyFont="1" applyBorder="1" applyAlignment="1">
      <alignment horizontal="left" vertical="center" wrapText="1"/>
    </xf>
    <xf numFmtId="0" fontId="8" fillId="0" borderId="55" xfId="0" applyFont="1" applyBorder="1" applyAlignment="1">
      <alignment horizontal="center" vertical="center"/>
    </xf>
    <xf numFmtId="0" fontId="8" fillId="0" borderId="2" xfId="0" applyFont="1" applyBorder="1" applyAlignment="1">
      <alignment horizontal="center" vertical="center"/>
    </xf>
    <xf numFmtId="0" fontId="1" fillId="0" borderId="7" xfId="0" applyFont="1" applyBorder="1" applyAlignment="1">
      <alignment horizontal="left" vertical="top" wrapText="1"/>
    </xf>
    <xf numFmtId="0" fontId="1" fillId="0" borderId="7" xfId="0" applyFont="1" applyBorder="1" applyAlignment="1">
      <alignment horizontal="left" vertical="center" wrapText="1"/>
    </xf>
    <xf numFmtId="0" fontId="8" fillId="0" borderId="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7"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top" wrapText="1"/>
    </xf>
    <xf numFmtId="0" fontId="1" fillId="0" borderId="2" xfId="0" applyFont="1" applyBorder="1" applyAlignment="1">
      <alignment horizontal="left" vertical="center"/>
    </xf>
    <xf numFmtId="0" fontId="1" fillId="0" borderId="1" xfId="0" applyFont="1" applyBorder="1" applyAlignment="1">
      <alignment horizontal="left" vertical="top" wrapText="1"/>
    </xf>
    <xf numFmtId="0" fontId="1" fillId="0" borderId="0" xfId="0" applyFont="1" applyAlignment="1">
      <alignment horizontal="left" vertical="center"/>
    </xf>
    <xf numFmtId="0" fontId="8" fillId="0" borderId="1" xfId="0" applyFont="1" applyFill="1" applyBorder="1" applyAlignment="1">
      <alignment vertical="center" wrapText="1"/>
    </xf>
    <xf numFmtId="0" fontId="8" fillId="0" borderId="6"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lignment vertical="center" wrapText="1"/>
    </xf>
    <xf numFmtId="0" fontId="2" fillId="0" borderId="1" xfId="0" applyNumberFormat="1" applyFont="1" applyFill="1" applyBorder="1" applyAlignment="1" applyProtection="1">
      <alignment horizontal="center" vertical="center" wrapText="1"/>
    </xf>
    <xf numFmtId="0" fontId="8" fillId="0" borderId="56" xfId="0" applyFont="1" applyFill="1" applyBorder="1" applyAlignment="1">
      <alignment vertical="center" wrapText="1"/>
    </xf>
    <xf numFmtId="0" fontId="8" fillId="0" borderId="57" xfId="0" applyFont="1" applyFill="1" applyBorder="1" applyAlignment="1">
      <alignment vertical="center" wrapText="1"/>
    </xf>
    <xf numFmtId="0" fontId="8" fillId="0" borderId="3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58" xfId="0" applyFont="1" applyFill="1" applyBorder="1" applyAlignment="1">
      <alignment vertical="center" wrapText="1"/>
    </xf>
    <xf numFmtId="0" fontId="8" fillId="0" borderId="32"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center" vertical="center" wrapText="1"/>
    </xf>
    <xf numFmtId="0" fontId="8" fillId="0" borderId="35" xfId="0" applyNumberFormat="1" applyFont="1" applyFill="1" applyBorder="1" applyAlignment="1" applyProtection="1">
      <alignment horizontal="center" vertical="center" wrapText="1"/>
    </xf>
    <xf numFmtId="0" fontId="8" fillId="0" borderId="59" xfId="0" applyFont="1" applyFill="1" applyBorder="1" applyAlignment="1">
      <alignment vertical="center" wrapText="1"/>
    </xf>
    <xf numFmtId="0" fontId="8" fillId="0" borderId="4"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xf numFmtId="0" fontId="8" fillId="0" borderId="0" xfId="0" applyFont="1" applyFill="1" applyBorder="1"/>
    <xf numFmtId="0" fontId="8" fillId="0" borderId="3" xfId="0" applyNumberFormat="1" applyFont="1" applyFill="1" applyBorder="1" applyAlignment="1" applyProtection="1">
      <alignment horizontal="left" vertical="center" wrapText="1"/>
    </xf>
    <xf numFmtId="0" fontId="8" fillId="0" borderId="1" xfId="0" applyFont="1" applyFill="1" applyBorder="1" applyAlignment="1">
      <alignment vertical="center"/>
    </xf>
    <xf numFmtId="0" fontId="8" fillId="0" borderId="60" xfId="0" applyFont="1" applyFill="1" applyBorder="1" applyAlignment="1">
      <alignment vertical="center" wrapText="1"/>
    </xf>
    <xf numFmtId="0" fontId="8" fillId="0" borderId="4" xfId="0" applyFont="1" applyBorder="1" applyAlignment="1">
      <alignment horizontal="center" vertical="center"/>
    </xf>
    <xf numFmtId="0" fontId="8" fillId="0" borderId="56" xfId="0" applyFont="1" applyFill="1" applyBorder="1" applyAlignment="1">
      <alignment wrapText="1"/>
    </xf>
    <xf numFmtId="0" fontId="18" fillId="0" borderId="0" xfId="0" applyFont="1" applyAlignment="1">
      <alignment horizontal="left" vertical="center" wrapText="1"/>
    </xf>
    <xf numFmtId="0" fontId="18" fillId="0" borderId="0" xfId="0" applyFont="1" applyAlignment="1">
      <alignment horizontal="center"/>
    </xf>
    <xf numFmtId="0" fontId="18" fillId="0" borderId="0" xfId="0" applyFont="1"/>
    <xf numFmtId="0" fontId="18" fillId="0" borderId="0" xfId="0" applyFont="1" applyFill="1" applyAlignment="1">
      <alignment horizontal="center" vertical="center"/>
    </xf>
    <xf numFmtId="0" fontId="18" fillId="0" borderId="2" xfId="0" applyFont="1" applyBorder="1" applyAlignment="1">
      <alignment horizontal="center"/>
    </xf>
    <xf numFmtId="0" fontId="18" fillId="0" borderId="2" xfId="0" applyFont="1" applyBorder="1" applyAlignment="1">
      <alignment wrapText="1"/>
    </xf>
    <xf numFmtId="0" fontId="18" fillId="0" borderId="4" xfId="0" applyFont="1" applyBorder="1" applyAlignment="1">
      <alignment horizontal="center"/>
    </xf>
    <xf numFmtId="0" fontId="18" fillId="0" borderId="1" xfId="0" applyFont="1" applyBorder="1" applyAlignment="1">
      <alignment horizontal="center" vertical="top"/>
    </xf>
    <xf numFmtId="0" fontId="18" fillId="0" borderId="1" xfId="0" applyFont="1" applyBorder="1" applyAlignment="1">
      <alignment horizontal="left" vertical="center" wrapText="1"/>
    </xf>
    <xf numFmtId="0" fontId="18" fillId="0" borderId="0" xfId="0" applyFont="1" applyAlignment="1">
      <alignment wrapText="1"/>
    </xf>
    <xf numFmtId="0" fontId="18" fillId="0" borderId="1" xfId="0" applyFont="1" applyBorder="1" applyAlignment="1">
      <alignment vertical="top" wrapText="1"/>
    </xf>
    <xf numFmtId="0" fontId="8" fillId="0" borderId="6" xfId="0" applyFont="1" applyFill="1" applyBorder="1"/>
    <xf numFmtId="0" fontId="8" fillId="0" borderId="61" xfId="0" applyFont="1" applyFill="1" applyBorder="1" applyAlignment="1">
      <alignment vertical="center" wrapText="1"/>
    </xf>
    <xf numFmtId="0" fontId="8" fillId="0" borderId="57" xfId="0" applyFont="1" applyFill="1" applyBorder="1" applyAlignment="1">
      <alignment wrapText="1"/>
    </xf>
    <xf numFmtId="0" fontId="8" fillId="0" borderId="62" xfId="0" applyFont="1" applyBorder="1" applyAlignment="1">
      <alignment horizontal="center"/>
    </xf>
    <xf numFmtId="0" fontId="8" fillId="0" borderId="35" xfId="0" applyFont="1" applyBorder="1" applyAlignment="1">
      <alignment horizontal="center"/>
    </xf>
    <xf numFmtId="0" fontId="8" fillId="0" borderId="0" xfId="0" applyFont="1" applyBorder="1" applyAlignment="1">
      <alignment horizontal="center"/>
    </xf>
    <xf numFmtId="0" fontId="1" fillId="0" borderId="7" xfId="0" applyFont="1" applyBorder="1" applyAlignment="1">
      <alignment horizontal="left" vertical="top"/>
    </xf>
    <xf numFmtId="0" fontId="1" fillId="0" borderId="4" xfId="0" applyFont="1" applyBorder="1" applyAlignment="1">
      <alignment horizontal="left" vertical="top"/>
    </xf>
    <xf numFmtId="0" fontId="8" fillId="0" borderId="4" xfId="0" applyFont="1" applyBorder="1" applyAlignment="1">
      <alignment horizontal="center" vertical="top"/>
    </xf>
    <xf numFmtId="0" fontId="8" fillId="0" borderId="4" xfId="0" applyFont="1" applyBorder="1" applyAlignment="1">
      <alignment wrapText="1"/>
    </xf>
    <xf numFmtId="0" fontId="8" fillId="0" borderId="10" xfId="0" applyFont="1" applyBorder="1" applyAlignment="1">
      <alignment horizontal="center" wrapText="1"/>
    </xf>
    <xf numFmtId="0" fontId="8" fillId="0" borderId="47" xfId="0" applyFont="1" applyBorder="1" applyAlignment="1">
      <alignment horizontal="center" wrapText="1"/>
    </xf>
    <xf numFmtId="18" fontId="8" fillId="0" borderId="10" xfId="0" quotePrefix="1" applyNumberFormat="1" applyFont="1" applyBorder="1" applyAlignment="1">
      <alignment horizontal="center"/>
    </xf>
    <xf numFmtId="0" fontId="8" fillId="0" borderId="4" xfId="0" applyFont="1" applyBorder="1" applyAlignment="1">
      <alignment horizontal="left" vertical="center" wrapText="1"/>
    </xf>
    <xf numFmtId="0" fontId="8" fillId="0" borderId="0" xfId="0" applyFont="1" applyBorder="1"/>
    <xf numFmtId="0" fontId="8" fillId="0" borderId="0" xfId="0" applyFont="1" applyFill="1" applyBorder="1" applyAlignment="1">
      <alignment wrapText="1"/>
    </xf>
    <xf numFmtId="0" fontId="8" fillId="0" borderId="62" xfId="0" applyFont="1" applyBorder="1" applyAlignment="1">
      <alignment horizontal="left" vertical="center" wrapText="1"/>
    </xf>
    <xf numFmtId="0" fontId="8" fillId="0" borderId="62" xfId="0" applyFont="1" applyBorder="1" applyAlignment="1">
      <alignment horizontal="center" vertical="center"/>
    </xf>
    <xf numFmtId="0" fontId="1" fillId="0" borderId="7"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vertical="center" wrapText="1"/>
    </xf>
    <xf numFmtId="0" fontId="3" fillId="0" borderId="63" xfId="0" applyFont="1" applyBorder="1" applyAlignment="1">
      <alignment horizontal="center" vertical="center"/>
    </xf>
    <xf numFmtId="0" fontId="3" fillId="0" borderId="63" xfId="0" applyFont="1" applyBorder="1" applyAlignment="1">
      <alignment horizontal="center" vertical="center" wrapText="1"/>
    </xf>
    <xf numFmtId="0" fontId="3" fillId="0" borderId="63" xfId="0" applyFont="1" applyBorder="1" applyAlignment="1">
      <alignment vertical="center" wrapText="1"/>
    </xf>
    <xf numFmtId="0" fontId="3" fillId="0" borderId="63" xfId="0" applyFont="1" applyBorder="1" applyAlignment="1">
      <alignment horizontal="right" vertical="center"/>
    </xf>
    <xf numFmtId="0" fontId="3" fillId="0" borderId="64" xfId="0" applyFont="1" applyBorder="1" applyAlignment="1">
      <alignment horizontal="right" vertical="center"/>
    </xf>
    <xf numFmtId="0" fontId="3" fillId="0" borderId="65" xfId="0" applyFont="1" applyBorder="1" applyAlignment="1">
      <alignment horizontal="right"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17" fontId="3" fillId="0" borderId="63" xfId="0" quotePrefix="1" applyNumberFormat="1" applyFont="1" applyBorder="1" applyAlignment="1">
      <alignment horizontal="center" vertical="center"/>
    </xf>
    <xf numFmtId="0" fontId="3" fillId="0" borderId="63" xfId="0" applyFont="1" applyBorder="1" applyAlignment="1">
      <alignment horizontal="left" vertical="center"/>
    </xf>
    <xf numFmtId="0" fontId="7" fillId="0" borderId="63" xfId="0" applyFont="1" applyBorder="1" applyAlignment="1">
      <alignment horizontal="center" vertical="center"/>
    </xf>
    <xf numFmtId="0" fontId="3" fillId="0" borderId="68" xfId="0" applyFont="1" applyFill="1" applyBorder="1" applyAlignment="1">
      <alignment vertical="center" wrapText="1"/>
    </xf>
    <xf numFmtId="0" fontId="3" fillId="0" borderId="68" xfId="0"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Fill="1" applyBorder="1" applyAlignment="1">
      <alignment vertical="center" wrapText="1"/>
    </xf>
    <xf numFmtId="0" fontId="3" fillId="0" borderId="69" xfId="0" applyFont="1" applyBorder="1" applyAlignment="1">
      <alignment horizontal="center" vertical="center"/>
    </xf>
    <xf numFmtId="0" fontId="3" fillId="0" borderId="69" xfId="0" applyFont="1" applyBorder="1" applyAlignment="1">
      <alignment horizontal="center" vertical="center" wrapText="1"/>
    </xf>
    <xf numFmtId="0" fontId="1" fillId="0" borderId="1" xfId="46" applyNumberFormat="1" applyFill="1" applyBorder="1">
      <alignment horizontal="center" vertical="center"/>
    </xf>
    <xf numFmtId="0" fontId="11" fillId="0" borderId="39" xfId="0" applyFont="1" applyBorder="1" applyAlignment="1">
      <alignment horizontal="right" vertical="center"/>
    </xf>
    <xf numFmtId="0" fontId="11" fillId="0" borderId="22" xfId="0" applyFont="1" applyBorder="1" applyAlignment="1">
      <alignment horizontal="right" vertical="center"/>
    </xf>
    <xf numFmtId="0" fontId="11" fillId="0" borderId="22" xfId="0" quotePrefix="1" applyFont="1" applyBorder="1" applyAlignment="1">
      <alignment horizontal="right" vertical="center"/>
    </xf>
    <xf numFmtId="0" fontId="11" fillId="0" borderId="24" xfId="0" applyFont="1" applyBorder="1" applyAlignment="1">
      <alignment horizontal="right" vertical="center"/>
    </xf>
    <xf numFmtId="0" fontId="3" fillId="0" borderId="70" xfId="0" applyFont="1" applyFill="1" applyBorder="1" applyAlignment="1">
      <alignment vertical="center"/>
    </xf>
    <xf numFmtId="0" fontId="3" fillId="0" borderId="70" xfId="0" applyFont="1" applyFill="1" applyBorder="1" applyAlignment="1">
      <alignment vertical="center" wrapText="1"/>
    </xf>
    <xf numFmtId="0" fontId="3" fillId="0" borderId="70" xfId="0" applyFont="1" applyFill="1" applyBorder="1" applyAlignment="1">
      <alignment vertical="center"/>
    </xf>
    <xf numFmtId="0" fontId="3" fillId="0" borderId="70" xfId="0" applyFont="1" applyFill="1" applyBorder="1" applyAlignment="1">
      <alignment horizontal="center" vertical="center"/>
    </xf>
    <xf numFmtId="0" fontId="3" fillId="0" borderId="47" xfId="0" applyFont="1" applyFill="1" applyBorder="1" applyAlignment="1">
      <alignment vertical="center"/>
    </xf>
    <xf numFmtId="0" fontId="3" fillId="0" borderId="47" xfId="0" applyFont="1" applyFill="1" applyBorder="1" applyAlignment="1">
      <alignment horizontal="center" vertical="center"/>
    </xf>
    <xf numFmtId="0" fontId="3" fillId="0" borderId="2" xfId="0" applyFont="1" applyFill="1" applyBorder="1" applyAlignment="1">
      <alignment vertical="center" wrapText="1"/>
    </xf>
    <xf numFmtId="0" fontId="3" fillId="0" borderId="2" xfId="0" applyFont="1" applyFill="1" applyBorder="1" applyAlignment="1">
      <alignment horizontal="center" vertical="center"/>
    </xf>
    <xf numFmtId="0" fontId="3" fillId="0" borderId="48" xfId="0" applyFont="1" applyBorder="1" applyAlignment="1">
      <alignment horizontal="right" vertical="center"/>
    </xf>
    <xf numFmtId="17" fontId="3" fillId="0" borderId="1" xfId="0" quotePrefix="1" applyNumberFormat="1" applyFont="1" applyBorder="1" applyAlignment="1">
      <alignment horizontal="center" vertical="center"/>
    </xf>
    <xf numFmtId="0" fontId="3" fillId="0" borderId="10" xfId="0" applyFont="1" applyFill="1" applyBorder="1" applyAlignment="1">
      <alignment vertical="center" wrapText="1"/>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3" fillId="0" borderId="2" xfId="0" applyFont="1" applyFill="1" applyBorder="1" applyAlignment="1">
      <alignment horizontal="center" vertical="center"/>
    </xf>
    <xf numFmtId="0" fontId="0" fillId="0" borderId="72" xfId="0" applyBorder="1" applyAlignment="1">
      <alignment vertical="center" wrapText="1"/>
    </xf>
    <xf numFmtId="0" fontId="0" fillId="0" borderId="0" xfId="0" applyFill="1" applyBorder="1" applyAlignment="1">
      <alignment vertical="center"/>
    </xf>
    <xf numFmtId="0" fontId="9" fillId="0" borderId="0" xfId="0" applyFont="1" applyAlignment="1">
      <alignment vertical="center"/>
    </xf>
    <xf numFmtId="0" fontId="0" fillId="0" borderId="83" xfId="0" applyBorder="1" applyAlignment="1">
      <alignment vertical="center"/>
    </xf>
    <xf numFmtId="0" fontId="0" fillId="0" borderId="84" xfId="0" applyBorder="1" applyAlignment="1">
      <alignment vertical="center"/>
    </xf>
    <xf numFmtId="0" fontId="3" fillId="0" borderId="1" xfId="46" applyNumberFormat="1" applyFont="1" applyBorder="1" applyAlignment="1">
      <alignment horizontal="center" vertical="center" wrapText="1"/>
    </xf>
    <xf numFmtId="0" fontId="7" fillId="0" borderId="1" xfId="46" applyNumberFormat="1" applyFont="1" applyBorder="1" applyAlignment="1">
      <alignment horizontal="center" vertical="center" wrapText="1"/>
    </xf>
    <xf numFmtId="0" fontId="0" fillId="0" borderId="49" xfId="0" applyBorder="1" applyAlignment="1">
      <alignment vertical="center"/>
    </xf>
    <xf numFmtId="0" fontId="11" fillId="0" borderId="66" xfId="0" applyFont="1" applyBorder="1" applyAlignment="1">
      <alignment vertical="center"/>
    </xf>
    <xf numFmtId="0" fontId="11" fillId="0" borderId="32" xfId="0" applyFont="1" applyBorder="1" applyAlignment="1">
      <alignment vertical="center"/>
    </xf>
    <xf numFmtId="0" fontId="1" fillId="0" borderId="0" xfId="46" applyNumberFormat="1" applyFill="1">
      <alignment horizontal="center" vertical="center"/>
    </xf>
    <xf numFmtId="0" fontId="3" fillId="2" borderId="7"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46" applyNumberFormat="1" applyFill="1" applyBorder="1" applyAlignment="1">
      <alignment horizontal="center" vertical="center" wrapText="1"/>
    </xf>
    <xf numFmtId="0" fontId="3" fillId="2" borderId="1" xfId="0" applyFont="1" applyFill="1" applyBorder="1" applyAlignment="1">
      <alignment horizontal="center" vertical="center"/>
    </xf>
    <xf numFmtId="0" fontId="14" fillId="0" borderId="1" xfId="0" applyFont="1" applyBorder="1" applyAlignment="1">
      <alignment horizontal="left"/>
    </xf>
    <xf numFmtId="0" fontId="0" fillId="0" borderId="85" xfId="0" applyBorder="1" applyAlignment="1">
      <alignment vertical="center"/>
    </xf>
    <xf numFmtId="0" fontId="0" fillId="0" borderId="74" xfId="0" applyFill="1" applyBorder="1" applyAlignment="1">
      <alignment vertical="center"/>
    </xf>
    <xf numFmtId="0" fontId="3" fillId="0" borderId="86" xfId="0" applyFont="1" applyFill="1" applyBorder="1" applyAlignment="1">
      <alignment vertical="center" wrapText="1"/>
    </xf>
    <xf numFmtId="0" fontId="0" fillId="0" borderId="3" xfId="0" applyFill="1" applyBorder="1" applyAlignment="1">
      <alignment vertical="center"/>
    </xf>
    <xf numFmtId="0" fontId="11" fillId="0" borderId="34" xfId="0" applyFont="1" applyFill="1" applyBorder="1" applyAlignment="1">
      <alignment vertical="center"/>
    </xf>
    <xf numFmtId="0" fontId="11" fillId="0" borderId="0" xfId="0" applyFont="1" applyFill="1" applyBorder="1" applyAlignment="1">
      <alignment vertical="center"/>
    </xf>
    <xf numFmtId="0" fontId="0" fillId="0" borderId="0" xfId="0" applyFill="1" applyAlignment="1">
      <alignment vertical="center"/>
    </xf>
    <xf numFmtId="0" fontId="11" fillId="0" borderId="0" xfId="0" applyFont="1" applyFill="1" applyAlignment="1">
      <alignment vertical="center"/>
    </xf>
    <xf numFmtId="0" fontId="0" fillId="0" borderId="34" xfId="0" applyFill="1" applyBorder="1" applyAlignment="1">
      <alignment vertical="center"/>
    </xf>
    <xf numFmtId="0" fontId="0" fillId="0" borderId="6" xfId="0" applyFill="1" applyBorder="1" applyAlignment="1">
      <alignment vertical="center"/>
    </xf>
    <xf numFmtId="0" fontId="11" fillId="0" borderId="49" xfId="0" applyFont="1" applyFill="1" applyBorder="1" applyAlignment="1">
      <alignment vertical="center"/>
    </xf>
    <xf numFmtId="0" fontId="9" fillId="0" borderId="0" xfId="0" applyFont="1" applyFill="1" applyBorder="1" applyAlignment="1">
      <alignment vertical="center"/>
    </xf>
    <xf numFmtId="0" fontId="0" fillId="0" borderId="89" xfId="0" applyBorder="1" applyAlignment="1">
      <alignment vertical="center" wrapText="1"/>
    </xf>
    <xf numFmtId="0" fontId="3" fillId="0" borderId="41" xfId="0" quotePrefix="1" applyFont="1" applyBorder="1" applyAlignment="1">
      <alignment horizontal="center" vertical="center" wrapText="1"/>
    </xf>
    <xf numFmtId="0" fontId="3" fillId="0" borderId="48" xfId="0" applyFont="1" applyFill="1" applyBorder="1" applyAlignment="1">
      <alignment vertical="center"/>
    </xf>
    <xf numFmtId="0" fontId="3" fillId="0" borderId="48" xfId="0" applyFont="1" applyFill="1" applyBorder="1" applyAlignment="1">
      <alignment vertical="center"/>
    </xf>
    <xf numFmtId="0" fontId="3" fillId="0" borderId="48" xfId="0" applyFont="1" applyFill="1" applyBorder="1" applyAlignment="1">
      <alignment horizontal="center" vertical="center"/>
    </xf>
    <xf numFmtId="0" fontId="3" fillId="0" borderId="90" xfId="0" applyFont="1" applyFill="1" applyBorder="1" applyAlignment="1">
      <alignment vertical="center" wrapText="1"/>
    </xf>
    <xf numFmtId="0" fontId="3" fillId="0" borderId="91" xfId="0" applyFont="1" applyBorder="1" applyAlignment="1">
      <alignment vertical="center"/>
    </xf>
    <xf numFmtId="0" fontId="3" fillId="0" borderId="92" xfId="0" applyFont="1" applyBorder="1" applyAlignment="1">
      <alignment vertical="center"/>
    </xf>
    <xf numFmtId="0" fontId="3" fillId="0" borderId="2" xfId="0" applyFont="1" applyBorder="1" applyAlignment="1">
      <alignment horizontal="center" vertical="center"/>
    </xf>
    <xf numFmtId="0" fontId="3" fillId="0" borderId="48" xfId="0" applyFont="1" applyFill="1" applyBorder="1" applyAlignment="1">
      <alignment vertical="center" wrapText="1"/>
    </xf>
    <xf numFmtId="17" fontId="3" fillId="0" borderId="0" xfId="0" quotePrefix="1" applyNumberFormat="1" applyFont="1" applyBorder="1" applyAlignment="1">
      <alignment horizontal="center"/>
    </xf>
    <xf numFmtId="0" fontId="3" fillId="0" borderId="0" xfId="0" applyFont="1" applyBorder="1" applyAlignment="1">
      <alignment horizontal="left"/>
    </xf>
    <xf numFmtId="17" fontId="3" fillId="0" borderId="7" xfId="0" quotePrefix="1" applyNumberFormat="1" applyFont="1" applyBorder="1" applyAlignment="1">
      <alignment horizontal="center"/>
    </xf>
    <xf numFmtId="0" fontId="3" fillId="0" borderId="90" xfId="0" applyFont="1" applyFill="1" applyBorder="1" applyAlignment="1">
      <alignment horizontal="center" vertical="center"/>
    </xf>
    <xf numFmtId="17" fontId="3" fillId="0" borderId="90" xfId="0" quotePrefix="1" applyNumberFormat="1" applyFont="1" applyBorder="1" applyAlignment="1">
      <alignment horizontal="center"/>
    </xf>
    <xf numFmtId="0" fontId="3" fillId="0" borderId="86" xfId="0" applyFont="1" applyBorder="1" applyAlignment="1">
      <alignment horizontal="center" vertical="center" wrapText="1"/>
    </xf>
    <xf numFmtId="0" fontId="3" fillId="0" borderId="2" xfId="0" applyFont="1" applyFill="1" applyBorder="1" applyAlignment="1">
      <alignment vertical="center"/>
    </xf>
    <xf numFmtId="0" fontId="3" fillId="0" borderId="41" xfId="46" applyNumberFormat="1" applyFont="1" applyBorder="1" applyAlignment="1">
      <alignment horizontal="center" vertical="center" wrapText="1"/>
    </xf>
    <xf numFmtId="0" fontId="7" fillId="0" borderId="41" xfId="46" applyNumberFormat="1" applyFont="1" applyBorder="1" applyAlignment="1">
      <alignment horizontal="center" vertical="center" wrapText="1"/>
    </xf>
    <xf numFmtId="0" fontId="7" fillId="0" borderId="35" xfId="46" applyNumberFormat="1" applyFont="1" applyBorder="1" applyAlignment="1">
      <alignment horizontal="center" vertical="center" wrapText="1"/>
    </xf>
    <xf numFmtId="0" fontId="3" fillId="0" borderId="0" xfId="46" applyNumberFormat="1" applyFont="1" applyBorder="1" applyAlignment="1">
      <alignment horizontal="center" vertical="center" wrapText="1"/>
    </xf>
    <xf numFmtId="0" fontId="7" fillId="0" borderId="94" xfId="46" applyNumberFormat="1" applyFont="1" applyBorder="1" applyAlignment="1">
      <alignment horizontal="center" vertical="center" wrapText="1"/>
    </xf>
    <xf numFmtId="0" fontId="3" fillId="0" borderId="43" xfId="46" applyNumberFormat="1" applyFont="1" applyBorder="1" applyAlignment="1">
      <alignment horizontal="center" vertical="center" wrapText="1"/>
    </xf>
    <xf numFmtId="0" fontId="3" fillId="0" borderId="4" xfId="46" applyNumberFormat="1" applyFont="1" applyBorder="1" applyAlignment="1">
      <alignment horizontal="center" vertical="center" wrapText="1"/>
    </xf>
    <xf numFmtId="0" fontId="5" fillId="0" borderId="43" xfId="46" applyNumberFormat="1" applyFont="1" applyBorder="1" applyAlignment="1">
      <alignment horizontal="center" vertical="center" wrapText="1"/>
    </xf>
    <xf numFmtId="0" fontId="3" fillId="0" borderId="35" xfId="0" applyFont="1" applyBorder="1" applyAlignment="1">
      <alignment vertical="center" wrapText="1"/>
    </xf>
    <xf numFmtId="0" fontId="0" fillId="0" borderId="66" xfId="0" applyBorder="1" applyAlignment="1">
      <alignment vertical="center"/>
    </xf>
    <xf numFmtId="0" fontId="0" fillId="0" borderId="0" xfId="0" applyBorder="1" applyAlignment="1">
      <alignment vertical="center" wrapText="1"/>
    </xf>
    <xf numFmtId="0" fontId="3" fillId="8" borderId="1" xfId="0" applyFont="1" applyFill="1" applyBorder="1" applyAlignment="1">
      <alignment horizontal="center" vertical="center"/>
    </xf>
    <xf numFmtId="0" fontId="3" fillId="8" borderId="7" xfId="0" applyFont="1" applyFill="1" applyBorder="1" applyAlignment="1">
      <alignment horizontal="center" vertical="center"/>
    </xf>
    <xf numFmtId="0" fontId="3" fillId="0" borderId="95" xfId="0" applyFont="1" applyFill="1" applyBorder="1" applyAlignment="1">
      <alignment vertical="center" wrapText="1"/>
    </xf>
    <xf numFmtId="0" fontId="3" fillId="0" borderId="96" xfId="0" applyFont="1" applyBorder="1" applyAlignment="1">
      <alignment horizontal="center" vertical="center"/>
    </xf>
    <xf numFmtId="0" fontId="3" fillId="0" borderId="2" xfId="0" applyFont="1" applyFill="1" applyBorder="1" applyAlignment="1">
      <alignment vertical="center"/>
    </xf>
    <xf numFmtId="0" fontId="3" fillId="0" borderId="0" xfId="0" applyFont="1" applyBorder="1" applyAlignment="1">
      <alignment vertical="center" wrapText="1"/>
    </xf>
    <xf numFmtId="0" fontId="7" fillId="0" borderId="4" xfId="0" applyFont="1" applyBorder="1" applyAlignment="1">
      <alignment horizontal="center" vertical="center"/>
    </xf>
    <xf numFmtId="0" fontId="7" fillId="0" borderId="41" xfId="0" applyFont="1" applyBorder="1" applyAlignment="1">
      <alignment horizontal="center" vertical="center"/>
    </xf>
    <xf numFmtId="0" fontId="3" fillId="0" borderId="1" xfId="46" applyNumberFormat="1" applyFont="1" applyBorder="1" applyAlignment="1">
      <alignment horizontal="left" vertical="center" wrapText="1"/>
    </xf>
    <xf numFmtId="0" fontId="3" fillId="0" borderId="41" xfId="46" applyNumberFormat="1" applyFont="1" applyBorder="1" applyAlignment="1">
      <alignment horizontal="left" vertical="center" wrapText="1"/>
    </xf>
    <xf numFmtId="0" fontId="3" fillId="8" borderId="1" xfId="0" applyFont="1" applyFill="1" applyBorder="1" applyAlignment="1">
      <alignment vertical="center"/>
    </xf>
    <xf numFmtId="0" fontId="3" fillId="0" borderId="68" xfId="0" applyFont="1" applyBorder="1" applyAlignment="1">
      <alignment horizontal="left" vertical="center"/>
    </xf>
    <xf numFmtId="0" fontId="3" fillId="0" borderId="69" xfId="0" applyFont="1" applyBorder="1" applyAlignment="1">
      <alignment horizontal="left" vertical="center" wrapText="1"/>
    </xf>
    <xf numFmtId="0" fontId="0" fillId="0" borderId="36" xfId="0" applyFill="1" applyBorder="1" applyAlignment="1">
      <alignment vertical="center"/>
    </xf>
    <xf numFmtId="0" fontId="8" fillId="0" borderId="0" xfId="0" applyFont="1" applyBorder="1" applyAlignment="1">
      <alignment horizontal="center" vertical="center"/>
    </xf>
    <xf numFmtId="0" fontId="0" fillId="0" borderId="1" xfId="0" applyBorder="1" applyAlignment="1">
      <alignment horizontal="center" vertical="center"/>
    </xf>
    <xf numFmtId="0" fontId="8" fillId="0" borderId="8" xfId="0" applyNumberFormat="1" applyFont="1" applyFill="1" applyBorder="1" applyAlignment="1" applyProtection="1">
      <alignment horizontal="center" vertical="center" wrapText="1"/>
    </xf>
    <xf numFmtId="0" fontId="8" fillId="0" borderId="32" xfId="0" applyNumberFormat="1" applyFont="1" applyFill="1" applyBorder="1" applyAlignment="1" applyProtection="1">
      <alignment horizontal="left" vertical="center" wrapText="1"/>
    </xf>
    <xf numFmtId="0" fontId="8" fillId="0" borderId="49" xfId="0" applyNumberFormat="1" applyFont="1" applyFill="1" applyBorder="1" applyAlignment="1" applyProtection="1">
      <alignment horizontal="center" vertical="center" wrapText="1"/>
    </xf>
    <xf numFmtId="0" fontId="8" fillId="0" borderId="49" xfId="0" applyFont="1" applyFill="1" applyBorder="1" applyAlignment="1">
      <alignment horizontal="center" vertical="center"/>
    </xf>
    <xf numFmtId="0" fontId="0" fillId="0" borderId="1" xfId="0" applyBorder="1"/>
    <xf numFmtId="0" fontId="8" fillId="0" borderId="3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left" vertical="center" wrapText="1"/>
    </xf>
    <xf numFmtId="0" fontId="8" fillId="0" borderId="4" xfId="0" applyFont="1" applyBorder="1"/>
    <xf numFmtId="0" fontId="8" fillId="0" borderId="97" xfId="0" applyNumberFormat="1" applyFont="1" applyFill="1" applyBorder="1" applyAlignment="1" applyProtection="1">
      <alignment horizontal="center" vertical="center" wrapText="1"/>
    </xf>
    <xf numFmtId="0" fontId="8" fillId="0" borderId="98" xfId="0" applyNumberFormat="1" applyFont="1" applyFill="1" applyBorder="1" applyAlignment="1" applyProtection="1">
      <alignment horizontal="center" vertical="center" wrapText="1"/>
    </xf>
    <xf numFmtId="0" fontId="8" fillId="0" borderId="97" xfId="0" applyFont="1" applyFill="1" applyBorder="1" applyAlignment="1">
      <alignment horizontal="center" vertical="center"/>
    </xf>
    <xf numFmtId="0" fontId="8" fillId="0" borderId="99" xfId="0" applyFont="1" applyFill="1" applyBorder="1" applyAlignment="1">
      <alignment horizontal="center" vertical="center"/>
    </xf>
    <xf numFmtId="0" fontId="0" fillId="0" borderId="90" xfId="0" applyBorder="1"/>
    <xf numFmtId="0" fontId="8" fillId="0" borderId="6" xfId="0" applyNumberFormat="1" applyFont="1" applyFill="1" applyBorder="1" applyAlignment="1" applyProtection="1">
      <alignment horizontal="left" vertical="center" wrapText="1"/>
    </xf>
    <xf numFmtId="0" fontId="1" fillId="0" borderId="8" xfId="0" applyNumberFormat="1" applyFont="1" applyFill="1" applyBorder="1" applyAlignment="1" applyProtection="1">
      <alignment horizontal="left" vertical="center" wrapText="1"/>
    </xf>
    <xf numFmtId="0" fontId="8" fillId="0" borderId="99"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center" vertical="center" wrapText="1"/>
    </xf>
    <xf numFmtId="0" fontId="8" fillId="0" borderId="91" xfId="0" applyNumberFormat="1" applyFont="1" applyFill="1" applyBorder="1" applyAlignment="1" applyProtection="1">
      <alignment horizontal="center" vertical="center" wrapText="1"/>
    </xf>
    <xf numFmtId="0" fontId="8" fillId="0" borderId="100" xfId="0" applyNumberFormat="1" applyFont="1" applyFill="1" applyBorder="1" applyAlignment="1" applyProtection="1">
      <alignment horizontal="left" vertical="center" wrapText="1"/>
    </xf>
    <xf numFmtId="0" fontId="1" fillId="0" borderId="101" xfId="0" applyNumberFormat="1" applyFont="1" applyFill="1" applyBorder="1" applyAlignment="1" applyProtection="1">
      <alignment horizontal="left" vertical="center" wrapText="1"/>
    </xf>
    <xf numFmtId="0" fontId="1" fillId="0" borderId="35" xfId="0" applyNumberFormat="1" applyFont="1" applyFill="1" applyBorder="1" applyAlignment="1" applyProtection="1">
      <alignment horizontal="left" vertical="center" wrapText="1"/>
    </xf>
    <xf numFmtId="0" fontId="8" fillId="0" borderId="33"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0" fillId="0" borderId="0" xfId="0" applyAlignment="1">
      <alignment horizontal="center"/>
    </xf>
    <xf numFmtId="0" fontId="0" fillId="0" borderId="0" xfId="0" applyAlignment="1">
      <alignment wrapText="1"/>
    </xf>
    <xf numFmtId="0" fontId="0" fillId="0" borderId="1" xfId="0" applyBorder="1" applyAlignment="1">
      <alignment wrapText="1"/>
    </xf>
    <xf numFmtId="0" fontId="8" fillId="0" borderId="5" xfId="0" applyFont="1" applyFill="1" applyBorder="1" applyAlignment="1">
      <alignment horizontal="center" vertical="center"/>
    </xf>
    <xf numFmtId="0" fontId="8" fillId="0" borderId="5" xfId="0" applyFont="1" applyBorder="1"/>
    <xf numFmtId="0" fontId="8" fillId="0" borderId="66" xfId="0" applyNumberFormat="1" applyFont="1" applyFill="1" applyBorder="1" applyAlignment="1" applyProtection="1">
      <alignment horizontal="center" vertical="center" wrapText="1"/>
    </xf>
    <xf numFmtId="0" fontId="8" fillId="0" borderId="7" xfId="0" applyFont="1" applyFill="1" applyBorder="1" applyAlignment="1">
      <alignment horizontal="center" vertical="center" wrapText="1"/>
    </xf>
    <xf numFmtId="0" fontId="2" fillId="0" borderId="7" xfId="0" applyNumberFormat="1" applyFont="1" applyFill="1" applyBorder="1" applyAlignment="1" applyProtection="1">
      <alignment horizontal="center" vertical="center" wrapText="1"/>
    </xf>
    <xf numFmtId="0" fontId="1" fillId="0" borderId="52" xfId="0" applyNumberFormat="1" applyFont="1" applyFill="1" applyBorder="1" applyAlignment="1" applyProtection="1">
      <alignment horizontal="left" vertical="center" wrapText="1"/>
    </xf>
    <xf numFmtId="0" fontId="8" fillId="0" borderId="102" xfId="0" applyNumberFormat="1" applyFont="1" applyFill="1" applyBorder="1" applyAlignment="1" applyProtection="1">
      <alignment horizontal="center" vertical="center" wrapText="1"/>
    </xf>
    <xf numFmtId="0" fontId="8" fillId="0" borderId="52" xfId="0" applyNumberFormat="1" applyFont="1" applyFill="1" applyBorder="1" applyAlignment="1" applyProtection="1">
      <alignment horizontal="left" vertical="center" wrapText="1"/>
    </xf>
    <xf numFmtId="0" fontId="8" fillId="0" borderId="52" xfId="0" applyFont="1" applyFill="1" applyBorder="1" applyAlignment="1">
      <alignment horizontal="center" vertical="center" wrapText="1"/>
    </xf>
    <xf numFmtId="0" fontId="2" fillId="0" borderId="52" xfId="0" applyNumberFormat="1" applyFont="1" applyFill="1" applyBorder="1" applyAlignment="1" applyProtection="1">
      <alignment horizontal="center" vertical="center" wrapText="1"/>
    </xf>
    <xf numFmtId="0" fontId="8" fillId="0" borderId="103" xfId="0" applyFont="1" applyFill="1" applyBorder="1" applyAlignment="1">
      <alignment vertical="center" wrapText="1"/>
    </xf>
    <xf numFmtId="0" fontId="1" fillId="0" borderId="52" xfId="0" applyNumberFormat="1" applyFont="1" applyFill="1" applyBorder="1" applyAlignment="1" applyProtection="1">
      <alignment horizontal="left" vertical="top" wrapText="1"/>
    </xf>
    <xf numFmtId="0" fontId="0" fillId="0" borderId="52" xfId="0" applyBorder="1" applyAlignment="1">
      <alignment wrapText="1"/>
    </xf>
    <xf numFmtId="0" fontId="8" fillId="0" borderId="5" xfId="0" applyFont="1" applyFill="1" applyBorder="1" applyAlignment="1">
      <alignment horizontal="center" vertical="center" wrapText="1"/>
    </xf>
    <xf numFmtId="0" fontId="0" fillId="0" borderId="6" xfId="0" applyBorder="1"/>
    <xf numFmtId="0" fontId="0" fillId="0" borderId="1" xfId="0" applyBorder="1" applyAlignment="1">
      <alignment horizontal="center" vertical="top"/>
    </xf>
    <xf numFmtId="0" fontId="1" fillId="0" borderId="9" xfId="0" applyNumberFormat="1" applyFont="1" applyFill="1" applyBorder="1" applyAlignment="1" applyProtection="1">
      <alignment horizontal="left" vertical="center" wrapText="1"/>
    </xf>
    <xf numFmtId="0" fontId="8" fillId="0" borderId="6" xfId="0" applyFont="1" applyBorder="1" applyAlignment="1">
      <alignment vertical="center"/>
    </xf>
    <xf numFmtId="0" fontId="0" fillId="0" borderId="1" xfId="0" quotePrefix="1" applyBorder="1" applyAlignment="1">
      <alignment horizontal="center" vertical="center"/>
    </xf>
    <xf numFmtId="0" fontId="0" fillId="0" borderId="1" xfId="0" quotePrefix="1" applyBorder="1" applyAlignment="1">
      <alignment wrapText="1"/>
    </xf>
    <xf numFmtId="0" fontId="0" fillId="0" borderId="1" xfId="0" quotePrefix="1" applyBorder="1" applyAlignment="1">
      <alignment horizontal="left" vertical="center" wrapText="1"/>
    </xf>
    <xf numFmtId="0" fontId="8" fillId="0" borderId="52" xfId="0" applyNumberFormat="1" applyFont="1" applyFill="1" applyBorder="1" applyAlignment="1" applyProtection="1">
      <alignment horizontal="center" vertical="center" wrapText="1"/>
    </xf>
    <xf numFmtId="0" fontId="8" fillId="0" borderId="104" xfId="0" applyNumberFormat="1" applyFont="1" applyFill="1" applyBorder="1" applyAlignment="1" applyProtection="1">
      <alignment horizontal="center" vertical="center" wrapText="1"/>
    </xf>
    <xf numFmtId="0" fontId="8" fillId="0" borderId="105" xfId="0" applyFont="1" applyFill="1" applyBorder="1" applyAlignment="1">
      <alignment vertical="center" wrapText="1"/>
    </xf>
    <xf numFmtId="0" fontId="8" fillId="0" borderId="106" xfId="0" applyFont="1" applyFill="1" applyBorder="1" applyAlignment="1">
      <alignment vertical="center" wrapText="1"/>
    </xf>
    <xf numFmtId="0" fontId="8" fillId="0" borderId="104" xfId="0" applyFont="1" applyBorder="1"/>
    <xf numFmtId="0" fontId="0" fillId="0" borderId="1" xfId="0" applyBorder="1" applyAlignment="1">
      <alignment horizontal="left" vertical="top" wrapText="1"/>
    </xf>
    <xf numFmtId="0" fontId="8" fillId="0" borderId="3" xfId="0" applyFont="1" applyFill="1" applyBorder="1" applyAlignment="1">
      <alignment vertical="center" wrapText="1"/>
    </xf>
    <xf numFmtId="0" fontId="0" fillId="0" borderId="0" xfId="0" applyAlignment="1">
      <alignment horizontal="center" vertical="center" wrapText="1"/>
    </xf>
    <xf numFmtId="0" fontId="8" fillId="0" borderId="5" xfId="0" applyFont="1" applyFill="1" applyBorder="1"/>
    <xf numFmtId="0" fontId="0" fillId="0" borderId="0" xfId="0" applyBorder="1" applyAlignment="1">
      <alignment wrapText="1"/>
    </xf>
    <xf numFmtId="0" fontId="1" fillId="0" borderId="53" xfId="0" applyNumberFormat="1" applyFont="1" applyFill="1" applyBorder="1" applyAlignment="1" applyProtection="1">
      <alignment horizontal="left" vertical="center" wrapText="1"/>
    </xf>
    <xf numFmtId="0" fontId="8" fillId="0" borderId="107" xfId="0" applyNumberFormat="1" applyFont="1" applyFill="1" applyBorder="1" applyAlignment="1" applyProtection="1">
      <alignment horizontal="center" vertical="center" wrapText="1"/>
    </xf>
    <xf numFmtId="0" fontId="8" fillId="0" borderId="104"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104" xfId="0" applyFont="1" applyFill="1" applyBorder="1" applyAlignment="1">
      <alignment vertical="center" wrapText="1"/>
    </xf>
    <xf numFmtId="0" fontId="8" fillId="0" borderId="52" xfId="0" applyFont="1" applyFill="1" applyBorder="1" applyAlignment="1">
      <alignment vertical="center" wrapText="1"/>
    </xf>
    <xf numFmtId="0" fontId="20" fillId="0" borderId="0" xfId="0" applyFont="1" applyAlignment="1">
      <alignment horizontal="center" vertical="top" wrapText="1"/>
    </xf>
    <xf numFmtId="166" fontId="8" fillId="0" borderId="0" xfId="34" applyNumberFormat="1" applyFont="1" applyBorder="1" applyAlignment="1">
      <alignment horizontal="right" vertical="top"/>
    </xf>
    <xf numFmtId="20" fontId="0" fillId="0" borderId="0" xfId="0" applyNumberFormat="1" applyBorder="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xf>
    <xf numFmtId="0" fontId="21" fillId="0" borderId="0" xfId="0" applyFont="1" applyAlignment="1">
      <alignment horizontal="left" vertical="top" wrapText="1"/>
    </xf>
    <xf numFmtId="166" fontId="8" fillId="0" borderId="0" xfId="34" applyNumberFormat="1" applyFont="1" applyAlignment="1">
      <alignment horizontal="right" vertical="top"/>
    </xf>
    <xf numFmtId="0" fontId="0" fillId="0" borderId="0" xfId="0" applyBorder="1" applyAlignment="1">
      <alignment horizontal="left" vertical="top"/>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 xfId="0" applyFont="1" applyBorder="1" applyAlignment="1">
      <alignment horizontal="right" vertical="center"/>
    </xf>
    <xf numFmtId="17" fontId="3" fillId="0" borderId="2" xfId="0" quotePrefix="1" applyNumberFormat="1" applyFont="1" applyBorder="1" applyAlignment="1">
      <alignment horizontal="center" vertical="center"/>
    </xf>
    <xf numFmtId="0" fontId="3" fillId="0" borderId="2" xfId="0" applyFont="1" applyBorder="1" applyAlignment="1">
      <alignment horizontal="left" vertical="center"/>
    </xf>
    <xf numFmtId="0" fontId="11" fillId="0" borderId="22" xfId="0" applyFont="1" applyBorder="1" applyAlignment="1">
      <alignment horizontal="right" vertical="top"/>
    </xf>
    <xf numFmtId="0" fontId="3" fillId="0" borderId="1" xfId="0" applyFont="1" applyBorder="1" applyAlignment="1">
      <alignment horizontal="right" vertical="center" wrapText="1"/>
    </xf>
    <xf numFmtId="0" fontId="3" fillId="2" borderId="95" xfId="0" applyFont="1" applyFill="1" applyBorder="1" applyAlignment="1">
      <alignment horizontal="center" vertical="center"/>
    </xf>
    <xf numFmtId="0" fontId="3" fillId="0" borderId="90" xfId="0" applyFont="1" applyBorder="1" applyAlignment="1">
      <alignment horizontal="right" vertical="center" wrapText="1"/>
    </xf>
    <xf numFmtId="0" fontId="4" fillId="0" borderId="35" xfId="33" applyBorder="1" applyAlignment="1" applyProtection="1">
      <alignment vertical="center"/>
    </xf>
    <xf numFmtId="0" fontId="0" fillId="0" borderId="21" xfId="0" applyBorder="1" applyAlignment="1">
      <alignment vertical="center" wrapText="1"/>
    </xf>
    <xf numFmtId="0" fontId="0" fillId="0" borderId="23" xfId="0" applyBorder="1" applyAlignment="1">
      <alignment vertical="center" wrapText="1"/>
    </xf>
    <xf numFmtId="0" fontId="0" fillId="0" borderId="108" xfId="0" applyBorder="1" applyAlignment="1">
      <alignment vertical="center" wrapText="1"/>
    </xf>
    <xf numFmtId="0" fontId="0" fillId="0" borderId="25" xfId="0" applyBorder="1" applyAlignment="1">
      <alignment vertical="center" wrapText="1"/>
    </xf>
    <xf numFmtId="0" fontId="0" fillId="0" borderId="40" xfId="0" applyFill="1" applyBorder="1" applyAlignment="1">
      <alignment horizontal="left" vertical="center"/>
    </xf>
    <xf numFmtId="0" fontId="0" fillId="0" borderId="12" xfId="0" applyFill="1" applyBorder="1" applyAlignment="1">
      <alignment horizontal="left" vertical="center"/>
    </xf>
    <xf numFmtId="0" fontId="0" fillId="0" borderId="85" xfId="0" applyFill="1" applyBorder="1" applyAlignment="1">
      <alignmen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37" xfId="0" applyBorder="1" applyAlignment="1">
      <alignment horizontal="left" vertical="center"/>
    </xf>
    <xf numFmtId="0" fontId="0" fillId="0" borderId="83" xfId="0" applyFill="1" applyBorder="1" applyAlignment="1">
      <alignment vertical="center"/>
    </xf>
    <xf numFmtId="0" fontId="0" fillId="0" borderId="38" xfId="0" applyFill="1" applyBorder="1" applyAlignment="1">
      <alignment vertical="center"/>
    </xf>
    <xf numFmtId="0" fontId="0" fillId="0" borderId="84" xfId="0" applyFill="1" applyBorder="1" applyAlignment="1">
      <alignment vertical="center"/>
    </xf>
    <xf numFmtId="0" fontId="0" fillId="42" borderId="19" xfId="0" applyFill="1" applyBorder="1" applyAlignment="1">
      <alignment vertical="center"/>
    </xf>
    <xf numFmtId="0" fontId="0" fillId="42" borderId="20" xfId="0" applyFill="1" applyBorder="1" applyAlignment="1">
      <alignment vertical="center"/>
    </xf>
    <xf numFmtId="0" fontId="0" fillId="42" borderId="21" xfId="0" applyFill="1" applyBorder="1" applyAlignment="1">
      <alignment vertical="center"/>
    </xf>
    <xf numFmtId="0" fontId="0" fillId="42" borderId="22" xfId="0" applyFill="1" applyBorder="1" applyAlignment="1">
      <alignment vertical="center"/>
    </xf>
    <xf numFmtId="0" fontId="0" fillId="42" borderId="12" xfId="0" applyFill="1" applyBorder="1" applyAlignment="1">
      <alignment vertical="center"/>
    </xf>
    <xf numFmtId="0" fontId="0" fillId="42" borderId="23" xfId="0" applyFill="1" applyBorder="1" applyAlignment="1">
      <alignment vertical="center"/>
    </xf>
    <xf numFmtId="0" fontId="0" fillId="42" borderId="24" xfId="0" applyFill="1" applyBorder="1" applyAlignment="1">
      <alignment vertical="center"/>
    </xf>
    <xf numFmtId="0" fontId="0" fillId="42" borderId="17" xfId="0" quotePrefix="1" applyFill="1" applyBorder="1" applyAlignment="1">
      <alignment vertical="center"/>
    </xf>
    <xf numFmtId="0" fontId="0" fillId="42" borderId="25" xfId="0" applyFill="1" applyBorder="1" applyAlignment="1">
      <alignment vertical="center"/>
    </xf>
    <xf numFmtId="0" fontId="0" fillId="42" borderId="20" xfId="0" quotePrefix="1" applyFill="1" applyBorder="1" applyAlignment="1">
      <alignment vertical="center"/>
    </xf>
    <xf numFmtId="0" fontId="0" fillId="42" borderId="12" xfId="0" quotePrefix="1" applyFill="1" applyBorder="1" applyAlignment="1">
      <alignment vertical="center"/>
    </xf>
    <xf numFmtId="0" fontId="0" fillId="42" borderId="23" xfId="0" applyFill="1" applyBorder="1" applyAlignment="1">
      <alignment vertical="center" wrapText="1"/>
    </xf>
    <xf numFmtId="0" fontId="0" fillId="42" borderId="74" xfId="0" applyFill="1" applyBorder="1" applyAlignment="1">
      <alignment vertical="center"/>
    </xf>
    <xf numFmtId="0" fontId="0" fillId="42" borderId="40" xfId="0" applyFill="1" applyBorder="1" applyAlignment="1">
      <alignment vertical="center"/>
    </xf>
    <xf numFmtId="0" fontId="0" fillId="42" borderId="36" xfId="0" applyFill="1" applyBorder="1" applyAlignment="1">
      <alignment vertical="center"/>
    </xf>
    <xf numFmtId="0" fontId="0" fillId="42" borderId="75" xfId="0" applyFill="1" applyBorder="1" applyAlignment="1">
      <alignment vertical="center"/>
    </xf>
    <xf numFmtId="0" fontId="0" fillId="42" borderId="37" xfId="0" applyFill="1" applyBorder="1" applyAlignment="1">
      <alignment vertical="center"/>
    </xf>
    <xf numFmtId="0" fontId="0" fillId="42" borderId="85" xfId="0" applyFill="1" applyBorder="1" applyAlignment="1">
      <alignment vertical="center" wrapText="1"/>
    </xf>
    <xf numFmtId="0" fontId="0" fillId="42" borderId="37" xfId="0" applyFill="1" applyBorder="1" applyAlignment="1">
      <alignment vertical="center" wrapText="1"/>
    </xf>
    <xf numFmtId="0" fontId="0" fillId="42" borderId="19" xfId="0" applyFill="1" applyBorder="1" applyAlignment="1">
      <alignment vertical="center" wrapText="1"/>
    </xf>
    <xf numFmtId="0" fontId="0" fillId="42" borderId="20" xfId="0" applyFill="1" applyBorder="1" applyAlignment="1">
      <alignment vertical="center" wrapText="1"/>
    </xf>
    <xf numFmtId="0" fontId="0" fillId="42" borderId="22" xfId="0" applyFill="1" applyBorder="1" applyAlignment="1">
      <alignment vertical="center" wrapText="1"/>
    </xf>
    <xf numFmtId="0" fontId="0" fillId="42" borderId="12" xfId="0" quotePrefix="1" applyFill="1" applyBorder="1" applyAlignment="1">
      <alignment vertical="center" wrapText="1"/>
    </xf>
    <xf numFmtId="0" fontId="0" fillId="42" borderId="24" xfId="0" applyFill="1" applyBorder="1" applyAlignment="1">
      <alignment vertical="center" wrapText="1"/>
    </xf>
    <xf numFmtId="0" fontId="0" fillId="42" borderId="17" xfId="0" quotePrefix="1" applyFill="1" applyBorder="1" applyAlignment="1">
      <alignment vertical="center" wrapText="1"/>
    </xf>
    <xf numFmtId="0" fontId="0" fillId="42" borderId="39" xfId="0" applyFill="1" applyBorder="1" applyAlignment="1">
      <alignment vertical="center"/>
    </xf>
    <xf numFmtId="0" fontId="0" fillId="42" borderId="30" xfId="0" applyFill="1" applyBorder="1" applyAlignment="1">
      <alignment vertical="center"/>
    </xf>
    <xf numFmtId="0" fontId="0" fillId="42" borderId="17" xfId="0" applyFill="1" applyBorder="1" applyAlignment="1">
      <alignment vertical="center"/>
    </xf>
    <xf numFmtId="0" fontId="0" fillId="42" borderId="83" xfId="0" applyFill="1" applyBorder="1" applyAlignment="1">
      <alignment vertical="center"/>
    </xf>
    <xf numFmtId="0" fontId="0" fillId="42" borderId="38" xfId="0" applyFill="1" applyBorder="1" applyAlignment="1">
      <alignment vertical="center"/>
    </xf>
    <xf numFmtId="0" fontId="0" fillId="42" borderId="84" xfId="0" applyFill="1" applyBorder="1" applyAlignment="1">
      <alignment vertical="center"/>
    </xf>
    <xf numFmtId="0" fontId="0" fillId="42" borderId="85" xfId="0" applyFill="1" applyBorder="1" applyAlignment="1">
      <alignment vertical="center"/>
    </xf>
    <xf numFmtId="0" fontId="0" fillId="42" borderId="40" xfId="0" applyFill="1" applyBorder="1" applyAlignment="1">
      <alignment horizontal="left" vertical="center"/>
    </xf>
    <xf numFmtId="0" fontId="0" fillId="42" borderId="37" xfId="0" applyFill="1" applyBorder="1" applyAlignment="1">
      <alignment horizontal="left" vertical="center"/>
    </xf>
    <xf numFmtId="0" fontId="0" fillId="42" borderId="72" xfId="0" applyFill="1" applyBorder="1" applyAlignment="1">
      <alignment vertical="center"/>
    </xf>
    <xf numFmtId="0" fontId="0" fillId="0" borderId="24" xfId="0" applyBorder="1" applyAlignment="1">
      <alignment vertical="center" wrapText="1"/>
    </xf>
    <xf numFmtId="0" fontId="0" fillId="0" borderId="111" xfId="0" applyBorder="1" applyAlignment="1">
      <alignment vertical="center"/>
    </xf>
    <xf numFmtId="0" fontId="0" fillId="42" borderId="25" xfId="0" applyFill="1" applyBorder="1" applyAlignment="1">
      <alignment vertical="center" wrapText="1"/>
    </xf>
    <xf numFmtId="0" fontId="0" fillId="0" borderId="29" xfId="0" quotePrefix="1" applyBorder="1" applyAlignment="1">
      <alignment vertical="center"/>
    </xf>
    <xf numFmtId="0" fontId="0" fillId="9" borderId="15" xfId="0" applyFill="1" applyBorder="1" applyAlignment="1">
      <alignment vertical="center"/>
    </xf>
    <xf numFmtId="0" fontId="0" fillId="0" borderId="30" xfId="0" applyFill="1" applyBorder="1" applyAlignment="1">
      <alignment vertical="center"/>
    </xf>
    <xf numFmtId="0" fontId="0" fillId="9" borderId="12" xfId="0" applyFill="1" applyBorder="1" applyAlignment="1">
      <alignment vertical="center"/>
    </xf>
    <xf numFmtId="0" fontId="0" fillId="0" borderId="73" xfId="0" applyBorder="1" applyAlignment="1">
      <alignment vertical="center" wrapText="1"/>
    </xf>
    <xf numFmtId="0" fontId="0" fillId="0" borderId="16" xfId="0" applyBorder="1" applyAlignment="1">
      <alignment horizontal="left" vertical="center"/>
    </xf>
    <xf numFmtId="0" fontId="0" fillId="0" borderId="31" xfId="0" applyBorder="1" applyAlignment="1">
      <alignment vertical="center" wrapText="1"/>
    </xf>
    <xf numFmtId="0" fontId="0" fillId="9" borderId="16" xfId="0" applyFill="1" applyBorder="1" applyAlignment="1">
      <alignment vertical="center" wrapText="1"/>
    </xf>
    <xf numFmtId="0" fontId="3" fillId="0" borderId="94" xfId="0" applyFont="1" applyBorder="1" applyAlignment="1">
      <alignment horizontal="center" vertical="center"/>
    </xf>
    <xf numFmtId="0" fontId="3" fillId="43" borderId="4" xfId="0" applyFont="1" applyFill="1" applyBorder="1" applyAlignment="1">
      <alignment horizontal="right" vertical="center"/>
    </xf>
    <xf numFmtId="0" fontId="3" fillId="43" borderId="1" xfId="0" applyFont="1" applyFill="1" applyBorder="1" applyAlignment="1">
      <alignment horizontal="right" vertical="center"/>
    </xf>
    <xf numFmtId="0" fontId="3" fillId="43" borderId="41" xfId="0" applyFont="1" applyFill="1" applyBorder="1" applyAlignment="1">
      <alignment horizontal="right" vertical="center"/>
    </xf>
    <xf numFmtId="0" fontId="0" fillId="0" borderId="1" xfId="0" applyBorder="1" applyAlignment="1">
      <alignment vertical="center"/>
    </xf>
    <xf numFmtId="0" fontId="0" fillId="0" borderId="0" xfId="0" applyAlignment="1">
      <alignment horizontal="left" vertical="top" wrapText="1"/>
    </xf>
    <xf numFmtId="0" fontId="41" fillId="0" borderId="41" xfId="0" quotePrefix="1" applyFont="1" applyBorder="1" applyAlignment="1">
      <alignment horizontal="center" vertical="center"/>
    </xf>
    <xf numFmtId="0" fontId="0" fillId="0" borderId="32" xfId="0" applyBorder="1" applyAlignment="1">
      <alignment vertical="center"/>
    </xf>
    <xf numFmtId="0" fontId="0" fillId="0" borderId="49"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42" borderId="142" xfId="0" applyFill="1" applyBorder="1" applyAlignment="1">
      <alignment vertical="center"/>
    </xf>
    <xf numFmtId="0" fontId="0" fillId="42" borderId="143" xfId="0" applyFill="1" applyBorder="1" applyAlignment="1">
      <alignment horizontal="left" vertical="center"/>
    </xf>
    <xf numFmtId="0" fontId="0" fillId="42" borderId="144" xfId="0" applyFill="1" applyBorder="1" applyAlignment="1">
      <alignment vertical="center" wrapText="1"/>
    </xf>
    <xf numFmtId="0" fontId="0" fillId="42" borderId="143" xfId="0" applyFill="1" applyBorder="1" applyAlignment="1">
      <alignment vertical="center"/>
    </xf>
    <xf numFmtId="0" fontId="1" fillId="0" borderId="1" xfId="46" applyNumberFormat="1" applyBorder="1" applyAlignment="1">
      <alignment horizontal="center" vertical="center" wrapText="1"/>
    </xf>
    <xf numFmtId="0" fontId="0" fillId="0" borderId="1" xfId="0" applyFill="1" applyBorder="1" applyAlignment="1">
      <alignment vertical="center"/>
    </xf>
    <xf numFmtId="0" fontId="11" fillId="0" borderId="19" xfId="0" applyFont="1" applyBorder="1" applyAlignment="1">
      <alignment horizontal="right" vertical="center"/>
    </xf>
    <xf numFmtId="0" fontId="0" fillId="0" borderId="1" xfId="0" applyFill="1" applyBorder="1" applyAlignment="1">
      <alignment vertical="center" wrapText="1"/>
    </xf>
    <xf numFmtId="0" fontId="0" fillId="42" borderId="76" xfId="0" applyFill="1" applyBorder="1" applyAlignment="1">
      <alignment vertical="center"/>
    </xf>
    <xf numFmtId="0" fontId="0" fillId="42" borderId="108" xfId="0" applyFill="1" applyBorder="1" applyAlignment="1">
      <alignment vertical="center"/>
    </xf>
    <xf numFmtId="0" fontId="0" fillId="42" borderId="89" xfId="0" applyFill="1" applyBorder="1" applyAlignment="1">
      <alignment vertical="center"/>
    </xf>
    <xf numFmtId="0" fontId="0" fillId="0" borderId="84" xfId="0" applyBorder="1" applyAlignment="1">
      <alignment vertical="center" wrapText="1"/>
    </xf>
    <xf numFmtId="0" fontId="0" fillId="0" borderId="22" xfId="0" applyFill="1" applyBorder="1" applyAlignment="1">
      <alignment horizontal="left" vertical="center"/>
    </xf>
    <xf numFmtId="0" fontId="0" fillId="0" borderId="108" xfId="0" applyBorder="1" applyAlignment="1">
      <alignment vertical="center"/>
    </xf>
    <xf numFmtId="0" fontId="0" fillId="0" borderId="93" xfId="0" applyBorder="1" applyAlignment="1">
      <alignment vertical="center"/>
    </xf>
    <xf numFmtId="0" fontId="0" fillId="0" borderId="109" xfId="0" applyBorder="1" applyAlignment="1">
      <alignment vertical="center"/>
    </xf>
    <xf numFmtId="0" fontId="0" fillId="42" borderId="89" xfId="0" applyFill="1" applyBorder="1" applyAlignment="1">
      <alignment vertical="center" wrapText="1"/>
    </xf>
    <xf numFmtId="0" fontId="11" fillId="0" borderId="146" xfId="0" applyFont="1" applyBorder="1" applyAlignment="1">
      <alignment horizontal="center" vertical="center"/>
    </xf>
    <xf numFmtId="49" fontId="11" fillId="0" borderId="147" xfId="30" applyNumberFormat="1" applyFont="1" applyBorder="1" applyAlignment="1">
      <alignment horizontal="center" vertical="center"/>
    </xf>
    <xf numFmtId="49" fontId="11" fillId="0" borderId="148" xfId="30" applyNumberFormat="1"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wrapText="1"/>
    </xf>
    <xf numFmtId="49" fontId="11" fillId="0" borderId="0" xfId="30" applyNumberFormat="1" applyFont="1" applyBorder="1" applyAlignment="1">
      <alignment horizontal="center" vertical="center"/>
    </xf>
    <xf numFmtId="0" fontId="11" fillId="44" borderId="146" xfId="0" applyFont="1" applyFill="1" applyBorder="1" applyAlignment="1">
      <alignment horizontal="center" vertical="center"/>
    </xf>
    <xf numFmtId="0" fontId="1" fillId="44" borderId="80" xfId="0" applyFont="1" applyFill="1" applyBorder="1"/>
    <xf numFmtId="49" fontId="11" fillId="44" borderId="147" xfId="30" applyNumberFormat="1" applyFont="1" applyFill="1" applyBorder="1" applyAlignment="1">
      <alignment horizontal="center" vertical="center"/>
    </xf>
    <xf numFmtId="0" fontId="1" fillId="44" borderId="80" xfId="0" quotePrefix="1" applyFont="1" applyFill="1" applyBorder="1"/>
    <xf numFmtId="0" fontId="46" fillId="44" borderId="80" xfId="0" applyFont="1" applyFill="1" applyBorder="1" applyAlignment="1">
      <alignment horizontal="left"/>
    </xf>
    <xf numFmtId="0" fontId="10" fillId="44" borderId="80" xfId="0" applyFont="1" applyFill="1" applyBorder="1" applyAlignment="1">
      <alignment vertical="center"/>
    </xf>
    <xf numFmtId="0" fontId="10" fillId="44" borderId="82" xfId="0" applyFont="1" applyFill="1" applyBorder="1" applyAlignment="1">
      <alignment vertical="center"/>
    </xf>
    <xf numFmtId="49" fontId="45" fillId="44" borderId="148" xfId="30" applyNumberFormat="1" applyFont="1" applyFill="1" applyBorder="1" applyAlignment="1">
      <alignment horizontal="center" vertical="center"/>
    </xf>
    <xf numFmtId="0" fontId="10" fillId="0" borderId="0" xfId="0" applyFont="1" applyAlignment="1">
      <alignment horizontal="right" vertical="center"/>
    </xf>
    <xf numFmtId="0" fontId="0" fillId="43" borderId="77" xfId="0" applyFill="1" applyBorder="1" applyAlignment="1">
      <alignment vertical="center" wrapText="1"/>
    </xf>
    <xf numFmtId="0" fontId="0" fillId="43" borderId="78" xfId="0" applyFill="1" applyBorder="1" applyAlignment="1">
      <alignment vertical="center"/>
    </xf>
    <xf numFmtId="0" fontId="0" fillId="43" borderId="79" xfId="0" applyFill="1" applyBorder="1" applyAlignment="1">
      <alignment vertical="center"/>
    </xf>
    <xf numFmtId="0" fontId="11" fillId="43" borderId="88" xfId="0" applyFont="1" applyFill="1" applyBorder="1" applyAlignment="1">
      <alignment horizontal="center" vertical="center"/>
    </xf>
    <xf numFmtId="0" fontId="0" fillId="43" borderId="80" xfId="0" applyFill="1" applyBorder="1" applyAlignment="1">
      <alignment vertical="center"/>
    </xf>
    <xf numFmtId="0" fontId="11" fillId="43" borderId="11" xfId="0" applyFont="1" applyFill="1" applyBorder="1" applyAlignment="1">
      <alignment horizontal="left" vertical="center"/>
    </xf>
    <xf numFmtId="0" fontId="11" fillId="43" borderId="81" xfId="0" applyFont="1" applyFill="1" applyBorder="1" applyAlignment="1">
      <alignment vertical="center"/>
    </xf>
    <xf numFmtId="0" fontId="11" fillId="43" borderId="80" xfId="0" applyFont="1" applyFill="1" applyBorder="1" applyAlignment="1">
      <alignment vertical="center"/>
    </xf>
    <xf numFmtId="0" fontId="11" fillId="43" borderId="12" xfId="0" applyFont="1" applyFill="1" applyBorder="1" applyAlignment="1">
      <alignment horizontal="left" vertical="center"/>
    </xf>
    <xf numFmtId="0" fontId="11" fillId="43" borderId="23" xfId="0" applyFont="1" applyFill="1" applyBorder="1" applyAlignment="1">
      <alignment vertical="center"/>
    </xf>
    <xf numFmtId="0" fontId="11" fillId="43" borderId="82" xfId="0" applyFont="1" applyFill="1" applyBorder="1" applyAlignment="1">
      <alignment vertical="center"/>
    </xf>
    <xf numFmtId="0" fontId="11" fillId="43" borderId="17" xfId="0" applyFont="1" applyFill="1" applyBorder="1" applyAlignment="1">
      <alignment horizontal="left" vertical="center"/>
    </xf>
    <xf numFmtId="0" fontId="11" fillId="43" borderId="25" xfId="0" applyFont="1" applyFill="1" applyBorder="1" applyAlignment="1">
      <alignment vertical="center"/>
    </xf>
    <xf numFmtId="0" fontId="0" fillId="43" borderId="83" xfId="0" applyFill="1" applyBorder="1" applyAlignment="1">
      <alignment vertical="center"/>
    </xf>
    <xf numFmtId="0" fontId="0" fillId="43" borderId="38" xfId="0" applyFill="1" applyBorder="1" applyAlignment="1">
      <alignment vertical="center"/>
    </xf>
    <xf numFmtId="0" fontId="0" fillId="43" borderId="84" xfId="0" applyFill="1" applyBorder="1" applyAlignment="1">
      <alignment vertical="center"/>
    </xf>
    <xf numFmtId="0" fontId="11" fillId="0" borderId="1" xfId="0" applyFont="1" applyFill="1" applyBorder="1" applyAlignment="1">
      <alignment vertical="center"/>
    </xf>
    <xf numFmtId="0" fontId="0" fillId="42" borderId="12" xfId="0" applyFill="1" applyBorder="1" applyAlignment="1">
      <alignment horizontal="left" vertical="center"/>
    </xf>
    <xf numFmtId="0" fontId="0" fillId="0" borderId="6" xfId="0" applyFill="1" applyBorder="1" applyAlignment="1">
      <alignment horizontal="left" vertical="center" wrapText="1"/>
    </xf>
    <xf numFmtId="0" fontId="0" fillId="0" borderId="6" xfId="0" applyFill="1" applyBorder="1" applyAlignment="1">
      <alignment horizontal="left" vertical="top" wrapText="1"/>
    </xf>
    <xf numFmtId="0" fontId="0" fillId="0" borderId="49"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4" fillId="0" borderId="0" xfId="33" applyAlignment="1" applyProtection="1">
      <alignment horizontal="left" vertical="center"/>
    </xf>
    <xf numFmtId="0" fontId="0" fillId="42" borderId="0" xfId="0" applyFill="1" applyBorder="1" applyAlignment="1">
      <alignment vertical="center"/>
    </xf>
    <xf numFmtId="0" fontId="0" fillId="42" borderId="114" xfId="0" applyFill="1" applyBorder="1" applyAlignment="1">
      <alignment vertical="center"/>
    </xf>
    <xf numFmtId="0" fontId="0" fillId="42" borderId="116" xfId="0" applyFill="1" applyBorder="1" applyAlignment="1">
      <alignment vertical="center"/>
    </xf>
    <xf numFmtId="0" fontId="0" fillId="42" borderId="80" xfId="0" applyFill="1" applyBorder="1" applyAlignment="1">
      <alignment vertical="center"/>
    </xf>
    <xf numFmtId="0" fontId="0" fillId="42" borderId="131" xfId="0" applyFill="1" applyBorder="1" applyAlignment="1">
      <alignment vertical="center"/>
    </xf>
    <xf numFmtId="0" fontId="0" fillId="42" borderId="82" xfId="0" applyFill="1" applyBorder="1" applyAlignment="1">
      <alignment vertical="center"/>
    </xf>
    <xf numFmtId="0" fontId="0" fillId="42" borderId="112" xfId="0" applyFill="1" applyBorder="1" applyAlignment="1">
      <alignment vertical="center"/>
    </xf>
    <xf numFmtId="0" fontId="0" fillId="42" borderId="113"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center" wrapText="1"/>
    </xf>
    <xf numFmtId="0" fontId="0" fillId="0" borderId="34" xfId="0" applyBorder="1" applyAlignment="1">
      <alignment vertical="center"/>
    </xf>
    <xf numFmtId="0" fontId="1" fillId="0" borderId="0" xfId="0" applyFont="1" applyBorder="1" applyAlignment="1">
      <alignment horizontal="center" vertical="center"/>
    </xf>
    <xf numFmtId="0" fontId="11" fillId="44" borderId="0" xfId="0" applyFont="1" applyFill="1" applyBorder="1" applyAlignment="1">
      <alignment horizontal="center" vertical="center"/>
    </xf>
    <xf numFmtId="49" fontId="11" fillId="44" borderId="0" xfId="30" applyNumberFormat="1" applyFont="1" applyFill="1" applyBorder="1" applyAlignment="1">
      <alignment horizontal="center" vertical="center"/>
    </xf>
    <xf numFmtId="49" fontId="45" fillId="44" borderId="0" xfId="30" applyNumberFormat="1" applyFont="1" applyFill="1" applyBorder="1" applyAlignment="1">
      <alignment horizontal="center" vertical="center"/>
    </xf>
    <xf numFmtId="0" fontId="0" fillId="0" borderId="38" xfId="0" applyFill="1" applyBorder="1" applyAlignment="1">
      <alignment horizontal="left" vertical="center"/>
    </xf>
    <xf numFmtId="0" fontId="0" fillId="0" borderId="84" xfId="0" applyFill="1" applyBorder="1" applyAlignment="1">
      <alignment vertical="center" wrapText="1"/>
    </xf>
    <xf numFmtId="0" fontId="0" fillId="0" borderId="114" xfId="0" applyFill="1" applyBorder="1" applyAlignment="1">
      <alignment vertical="center"/>
    </xf>
    <xf numFmtId="0" fontId="0" fillId="0" borderId="116" xfId="0" applyFill="1" applyBorder="1" applyAlignment="1">
      <alignment vertical="center" wrapText="1"/>
    </xf>
    <xf numFmtId="0" fontId="0" fillId="0" borderId="82" xfId="0" applyFill="1" applyBorder="1" applyAlignment="1">
      <alignment vertical="center"/>
    </xf>
    <xf numFmtId="0" fontId="0" fillId="0" borderId="113" xfId="0" applyFill="1" applyBorder="1" applyAlignment="1">
      <alignment vertical="center" wrapText="1"/>
    </xf>
    <xf numFmtId="0" fontId="0" fillId="44" borderId="114" xfId="0" applyFill="1" applyBorder="1" applyAlignment="1">
      <alignment vertical="center"/>
    </xf>
    <xf numFmtId="0" fontId="0" fillId="44" borderId="115" xfId="0" applyFill="1" applyBorder="1" applyAlignment="1">
      <alignment vertical="center"/>
    </xf>
    <xf numFmtId="0" fontId="0" fillId="44" borderId="116" xfId="0" applyFill="1" applyBorder="1" applyAlignment="1">
      <alignment vertical="center" wrapText="1"/>
    </xf>
    <xf numFmtId="0" fontId="0" fillId="44" borderId="80" xfId="0" applyFill="1" applyBorder="1" applyAlignment="1">
      <alignment vertical="center"/>
    </xf>
    <xf numFmtId="0" fontId="0" fillId="44" borderId="0" xfId="0" applyFill="1" applyBorder="1" applyAlignment="1">
      <alignment vertical="center"/>
    </xf>
    <xf numFmtId="0" fontId="0" fillId="44" borderId="131" xfId="0" applyFill="1" applyBorder="1" applyAlignment="1">
      <alignment vertical="center" wrapText="1"/>
    </xf>
    <xf numFmtId="0" fontId="0" fillId="0" borderId="115" xfId="0" applyFill="1" applyBorder="1" applyAlignment="1">
      <alignment horizontal="left" vertical="center"/>
    </xf>
    <xf numFmtId="0" fontId="0" fillId="0" borderId="80" xfId="0" applyFill="1" applyBorder="1" applyAlignment="1">
      <alignment vertical="center"/>
    </xf>
    <xf numFmtId="0" fontId="0" fillId="0" borderId="131" xfId="0" applyFill="1" applyBorder="1" applyAlignment="1">
      <alignment vertical="center" wrapText="1"/>
    </xf>
    <xf numFmtId="0" fontId="0" fillId="0" borderId="112" xfId="0" applyFill="1" applyBorder="1" applyAlignment="1">
      <alignment horizontal="left" vertical="center"/>
    </xf>
    <xf numFmtId="0" fontId="0" fillId="42" borderId="115" xfId="0" applyFill="1" applyBorder="1" applyAlignment="1">
      <alignment horizontal="left" vertical="center"/>
    </xf>
    <xf numFmtId="0" fontId="0" fillId="42" borderId="152" xfId="0" applyFill="1" applyBorder="1" applyAlignment="1">
      <alignment vertical="center"/>
    </xf>
    <xf numFmtId="0" fontId="0" fillId="42" borderId="153" xfId="0" applyFill="1" applyBorder="1" applyAlignment="1">
      <alignment vertical="center"/>
    </xf>
    <xf numFmtId="0" fontId="0" fillId="42" borderId="154" xfId="0" applyFill="1" applyBorder="1" applyAlignment="1">
      <alignment vertical="center" wrapText="1"/>
    </xf>
    <xf numFmtId="0" fontId="0" fillId="0" borderId="74" xfId="0" applyBorder="1" applyAlignment="1">
      <alignment vertical="center" wrapText="1"/>
    </xf>
    <xf numFmtId="0" fontId="0" fillId="0" borderId="40" xfId="0" applyFill="1" applyBorder="1" applyAlignment="1">
      <alignment vertical="center"/>
    </xf>
    <xf numFmtId="0" fontId="0" fillId="0" borderId="75" xfId="0" applyBorder="1" applyAlignment="1">
      <alignment vertical="center" wrapText="1"/>
    </xf>
    <xf numFmtId="0" fontId="3" fillId="0" borderId="1" xfId="0" applyFont="1" applyBorder="1" applyAlignment="1">
      <alignment horizontal="center" vertical="center"/>
    </xf>
    <xf numFmtId="0" fontId="3" fillId="0" borderId="155" xfId="0" applyFont="1" applyBorder="1" applyAlignment="1">
      <alignment horizontal="left"/>
    </xf>
    <xf numFmtId="49" fontId="0" fillId="0" borderId="1" xfId="0" applyNumberFormat="1" applyBorder="1" applyAlignment="1">
      <alignment horizontal="center" vertical="center"/>
    </xf>
    <xf numFmtId="0" fontId="11" fillId="0" borderId="1" xfId="46" applyNumberFormat="1" applyFont="1" applyFill="1" applyBorder="1" applyAlignment="1">
      <alignment horizontal="left" vertical="center" wrapText="1"/>
    </xf>
    <xf numFmtId="0" fontId="49" fillId="0" borderId="1" xfId="46" applyNumberFormat="1" applyFont="1" applyFill="1" applyBorder="1" applyAlignment="1">
      <alignment horizontal="left" vertical="center" wrapText="1"/>
    </xf>
    <xf numFmtId="0" fontId="5" fillId="0" borderId="0" xfId="46" applyNumberFormat="1" applyFont="1" applyAlignment="1">
      <alignment horizontal="center" vertical="center"/>
    </xf>
    <xf numFmtId="0" fontId="0" fillId="0" borderId="1" xfId="0" applyNumberForma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0" xfId="0" applyFont="1" applyAlignment="1">
      <alignment horizontal="left" vertical="center"/>
    </xf>
    <xf numFmtId="0" fontId="5" fillId="0" borderId="1" xfId="46" applyNumberFormat="1" applyFont="1" applyBorder="1" applyAlignment="1">
      <alignment horizontal="center" vertical="center"/>
    </xf>
    <xf numFmtId="0" fontId="0" fillId="0" borderId="1" xfId="0" applyNumberFormat="1" applyBorder="1" applyAlignment="1">
      <alignment horizontal="left" vertical="center"/>
    </xf>
    <xf numFmtId="0" fontId="49" fillId="0" borderId="1" xfId="0" applyFont="1" applyBorder="1" applyAlignment="1">
      <alignment horizontal="left" vertical="center" wrapText="1"/>
    </xf>
    <xf numFmtId="0" fontId="48" fillId="0" borderId="1" xfId="0" applyFont="1" applyBorder="1" applyAlignment="1">
      <alignment horizontal="left" vertical="center" wrapText="1"/>
    </xf>
    <xf numFmtId="0" fontId="50" fillId="0" borderId="1" xfId="0" applyFont="1" applyBorder="1" applyAlignment="1">
      <alignment horizontal="left" vertical="center" wrapText="1"/>
    </xf>
    <xf numFmtId="0" fontId="3" fillId="0" borderId="48" xfId="0" applyFont="1" applyBorder="1" applyAlignment="1">
      <alignment vertical="center"/>
    </xf>
    <xf numFmtId="49" fontId="3" fillId="0" borderId="1" xfId="0" applyNumberFormat="1" applyFont="1" applyBorder="1" applyAlignment="1">
      <alignment horizontal="left" vertical="center" wrapText="1"/>
    </xf>
    <xf numFmtId="0" fontId="0" fillId="0" borderId="1" xfId="0" applyNumberFormat="1" applyBorder="1" applyAlignment="1">
      <alignment horizontal="center" vertical="center"/>
    </xf>
    <xf numFmtId="49" fontId="3" fillId="45" borderId="4" xfId="0" applyNumberFormat="1" applyFont="1" applyFill="1" applyBorder="1" applyAlignment="1">
      <alignment horizontal="center" vertical="center"/>
    </xf>
    <xf numFmtId="49" fontId="3" fillId="45" borderId="4" xfId="0" applyNumberFormat="1" applyFont="1" applyFill="1" applyBorder="1" applyAlignment="1">
      <alignment horizontal="center" vertical="center" wrapText="1"/>
    </xf>
    <xf numFmtId="0" fontId="0" fillId="45" borderId="1" xfId="0" applyNumberFormat="1" applyFont="1" applyFill="1" applyBorder="1" applyAlignment="1">
      <alignment horizontal="center" vertical="center"/>
    </xf>
    <xf numFmtId="0" fontId="3" fillId="45" borderId="0" xfId="0" applyFont="1" applyFill="1" applyAlignment="1">
      <alignment horizontal="left" vertical="center"/>
    </xf>
    <xf numFmtId="0" fontId="3" fillId="0" borderId="0" xfId="0" quotePrefix="1" applyFont="1" applyAlignment="1">
      <alignment horizontal="center" vertical="center"/>
    </xf>
    <xf numFmtId="0" fontId="3" fillId="46" borderId="0" xfId="0" applyFont="1" applyFill="1" applyAlignment="1">
      <alignment horizontal="left" vertical="center"/>
    </xf>
    <xf numFmtId="0" fontId="0" fillId="46" borderId="1" xfId="0" applyNumberFormat="1" applyFill="1" applyBorder="1" applyAlignment="1">
      <alignment horizontal="center" vertical="center"/>
    </xf>
    <xf numFmtId="0" fontId="0" fillId="0" borderId="1" xfId="0" applyNumberFormat="1" applyFont="1" applyFill="1" applyBorder="1" applyAlignment="1" applyProtection="1">
      <alignment horizontal="left" vertical="center" wrapText="1"/>
    </xf>
    <xf numFmtId="0" fontId="3" fillId="0" borderId="7" xfId="0" applyFont="1" applyFill="1" applyBorder="1" applyAlignment="1">
      <alignment horizontal="center" vertical="center"/>
    </xf>
    <xf numFmtId="0" fontId="3" fillId="0" borderId="7" xfId="0" applyFont="1" applyFill="1" applyBorder="1" applyAlignment="1">
      <alignment vertical="center" wrapText="1"/>
    </xf>
    <xf numFmtId="0" fontId="3" fillId="0" borderId="155" xfId="0" applyFont="1" applyFill="1" applyBorder="1" applyAlignment="1">
      <alignment vertical="center"/>
    </xf>
    <xf numFmtId="0" fontId="3" fillId="0" borderId="155" xfId="0" applyFont="1" applyBorder="1" applyAlignment="1">
      <alignment horizontal="center" vertical="center"/>
    </xf>
    <xf numFmtId="0" fontId="3" fillId="0" borderId="155" xfId="0" applyFont="1" applyBorder="1" applyAlignment="1">
      <alignment horizontal="center" vertical="center" wrapText="1"/>
    </xf>
    <xf numFmtId="0" fontId="3" fillId="0" borderId="155" xfId="0" applyFont="1" applyFill="1" applyBorder="1" applyAlignment="1">
      <alignment vertical="center" wrapText="1"/>
    </xf>
    <xf numFmtId="0" fontId="3" fillId="0" borderId="155" xfId="0" applyFont="1" applyBorder="1" applyAlignment="1">
      <alignment vertical="center"/>
    </xf>
    <xf numFmtId="17" fontId="3" fillId="0" borderId="155" xfId="0" quotePrefix="1" applyNumberFormat="1" applyFont="1" applyBorder="1" applyAlignment="1">
      <alignment horizontal="center" vertical="center"/>
    </xf>
    <xf numFmtId="0" fontId="3" fillId="0" borderId="155" xfId="0" applyFont="1" applyFill="1" applyBorder="1" applyAlignment="1">
      <alignment horizontal="center" vertical="center"/>
    </xf>
    <xf numFmtId="0" fontId="0" fillId="0" borderId="76" xfId="0" applyFill="1" applyBorder="1" applyAlignment="1">
      <alignment horizontal="left" vertical="center"/>
    </xf>
    <xf numFmtId="0" fontId="0" fillId="0" borderId="72" xfId="0" applyFill="1" applyBorder="1" applyAlignment="1">
      <alignment horizontal="left" vertical="center"/>
    </xf>
    <xf numFmtId="0" fontId="0" fillId="0" borderId="108" xfId="0" applyFill="1" applyBorder="1" applyAlignment="1">
      <alignment vertical="center" wrapText="1"/>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0" borderId="24" xfId="0" applyFill="1" applyBorder="1" applyAlignment="1">
      <alignment horizontal="left" vertical="center"/>
    </xf>
    <xf numFmtId="0" fontId="0" fillId="0" borderId="17" xfId="0" applyFill="1" applyBorder="1" applyAlignment="1">
      <alignment horizontal="left" vertical="center"/>
    </xf>
    <xf numFmtId="0" fontId="0" fillId="0" borderId="110" xfId="0" applyFill="1" applyBorder="1" applyAlignment="1">
      <alignment vertical="center" wrapText="1"/>
    </xf>
    <xf numFmtId="0" fontId="0" fillId="0" borderId="18" xfId="0" applyFill="1" applyBorder="1" applyAlignment="1">
      <alignment vertical="center" wrapText="1"/>
    </xf>
    <xf numFmtId="0" fontId="0" fillId="0" borderId="50" xfId="0" applyFill="1" applyBorder="1" applyAlignment="1">
      <alignment vertical="center" wrapText="1"/>
    </xf>
    <xf numFmtId="0" fontId="0" fillId="0" borderId="7" xfId="0" applyFill="1" applyBorder="1" applyAlignment="1">
      <alignment horizontal="left" vertical="center" wrapText="1"/>
    </xf>
    <xf numFmtId="0" fontId="0" fillId="0" borderId="2" xfId="0" applyFill="1" applyBorder="1" applyAlignment="1">
      <alignment horizontal="left" vertical="center" wrapText="1"/>
    </xf>
    <xf numFmtId="0" fontId="0" fillId="0" borderId="156" xfId="0" applyFill="1" applyBorder="1" applyAlignment="1">
      <alignment horizontal="left" vertical="center" wrapText="1"/>
    </xf>
    <xf numFmtId="0" fontId="0" fillId="0" borderId="157" xfId="0" applyFill="1" applyBorder="1" applyAlignment="1">
      <alignment horizontal="left" vertical="center" wrapText="1"/>
    </xf>
    <xf numFmtId="0" fontId="0" fillId="0" borderId="158" xfId="0" applyFill="1" applyBorder="1" applyAlignment="1">
      <alignment horizontal="left" vertical="center" wrapText="1"/>
    </xf>
    <xf numFmtId="0" fontId="0" fillId="0" borderId="159" xfId="0" applyFill="1" applyBorder="1" applyAlignment="1">
      <alignment horizontal="left" vertical="center" wrapText="1"/>
    </xf>
    <xf numFmtId="0" fontId="0" fillId="0" borderId="160" xfId="0" applyFill="1" applyBorder="1" applyAlignment="1">
      <alignment horizontal="left" vertical="center" wrapText="1"/>
    </xf>
    <xf numFmtId="0" fontId="0" fillId="0" borderId="35" xfId="0" applyBorder="1" applyAlignment="1">
      <alignment vertical="center"/>
    </xf>
    <xf numFmtId="0" fontId="8" fillId="0" borderId="1" xfId="0" applyFont="1" applyBorder="1" applyAlignment="1">
      <alignment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61" xfId="0" applyFill="1" applyBorder="1" applyAlignment="1">
      <alignment horizontal="left" vertical="center" wrapText="1"/>
    </xf>
    <xf numFmtId="0" fontId="1" fillId="1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wrapText="1"/>
    </xf>
    <xf numFmtId="0" fontId="1" fillId="0" borderId="1" xfId="0" applyFont="1" applyFill="1" applyBorder="1" applyAlignment="1">
      <alignment horizontal="center" vertical="center" wrapText="1"/>
    </xf>
    <xf numFmtId="0" fontId="0" fillId="6" borderId="117" xfId="0" applyFill="1" applyBorder="1" applyAlignment="1">
      <alignment vertical="center"/>
    </xf>
    <xf numFmtId="0" fontId="11" fillId="0" borderId="118" xfId="0" applyFont="1" applyBorder="1" applyAlignment="1">
      <alignment vertical="center"/>
    </xf>
    <xf numFmtId="0" fontId="11" fillId="7" borderId="119" xfId="0" applyFont="1" applyFill="1" applyBorder="1" applyAlignment="1">
      <alignment vertical="center"/>
    </xf>
    <xf numFmtId="0" fontId="0" fillId="0" borderId="3" xfId="0" applyBorder="1" applyAlignment="1">
      <alignment horizontal="center" vertical="center"/>
    </xf>
    <xf numFmtId="0" fontId="0" fillId="6" borderId="82" xfId="0" applyFill="1" applyBorder="1" applyAlignment="1">
      <alignment vertical="center"/>
    </xf>
    <xf numFmtId="0" fontId="11" fillId="0" borderId="112" xfId="0" applyFont="1" applyBorder="1" applyAlignment="1">
      <alignment vertical="center"/>
    </xf>
    <xf numFmtId="0" fontId="11" fillId="7" borderId="113" xfId="0" applyFont="1" applyFill="1" applyBorder="1" applyAlignment="1">
      <alignment vertical="center"/>
    </xf>
    <xf numFmtId="0" fontId="0" fillId="0" borderId="1" xfId="0" applyFont="1" applyBorder="1" applyAlignment="1">
      <alignment horizontal="center"/>
    </xf>
    <xf numFmtId="0" fontId="0" fillId="0" borderId="1" xfId="0" applyFont="1" applyBorder="1" applyAlignment="1">
      <alignment horizontal="left" vertical="center"/>
    </xf>
    <xf numFmtId="0" fontId="0" fillId="0" borderId="6" xfId="0" quotePrefix="1" applyFont="1" applyBorder="1" applyAlignment="1">
      <alignment horizontal="center" vertical="center"/>
    </xf>
    <xf numFmtId="0" fontId="0" fillId="0" borderId="1" xfId="0" applyFont="1" applyBorder="1" applyAlignment="1">
      <alignment horizontal="left" vertical="center" wrapText="1"/>
    </xf>
    <xf numFmtId="0" fontId="0" fillId="0" borderId="1" xfId="0" quotePrefix="1" applyFont="1" applyBorder="1" applyAlignment="1">
      <alignment horizontal="center" vertical="center"/>
    </xf>
    <xf numFmtId="0" fontId="0" fillId="0" borderId="7" xfId="0" applyFont="1" applyBorder="1" applyAlignment="1">
      <alignment horizontal="left" vertical="center" wrapText="1"/>
    </xf>
    <xf numFmtId="0" fontId="0" fillId="0" borderId="7" xfId="0" quotePrefix="1" applyFont="1" applyBorder="1" applyAlignment="1">
      <alignment horizontal="center" vertical="center"/>
    </xf>
    <xf numFmtId="0" fontId="0" fillId="0" borderId="4" xfId="0" applyFont="1" applyBorder="1" applyAlignment="1">
      <alignment horizontal="left" vertical="center" wrapText="1"/>
    </xf>
    <xf numFmtId="0" fontId="8" fillId="0" borderId="163" xfId="0" applyFont="1" applyFill="1" applyBorder="1" applyAlignment="1">
      <alignment vertical="center" wrapText="1"/>
    </xf>
    <xf numFmtId="0" fontId="8" fillId="0" borderId="34" xfId="0" applyNumberFormat="1" applyFont="1" applyFill="1" applyBorder="1" applyAlignment="1" applyProtection="1">
      <alignment horizontal="left" vertical="center" wrapText="1"/>
    </xf>
    <xf numFmtId="0" fontId="8" fillId="0" borderId="34" xfId="0" applyNumberFormat="1" applyFont="1" applyFill="1" applyBorder="1" applyAlignment="1" applyProtection="1">
      <alignment horizontal="center" vertical="center" wrapText="1"/>
    </xf>
    <xf numFmtId="0" fontId="8" fillId="0" borderId="34" xfId="0" applyFont="1" applyFill="1" applyBorder="1" applyAlignment="1">
      <alignment vertical="center" wrapText="1"/>
    </xf>
    <xf numFmtId="0" fontId="1" fillId="0" borderId="34" xfId="0" applyNumberFormat="1" applyFont="1" applyFill="1" applyBorder="1" applyAlignment="1" applyProtection="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xf>
    <xf numFmtId="0" fontId="1" fillId="47" borderId="1" xfId="0" applyFont="1" applyFill="1" applyBorder="1" applyAlignment="1">
      <alignment horizontal="left" vertical="center"/>
    </xf>
    <xf numFmtId="0" fontId="8" fillId="47" borderId="1" xfId="0" applyFont="1" applyFill="1" applyBorder="1" applyAlignment="1">
      <alignment horizontal="center"/>
    </xf>
    <xf numFmtId="0" fontId="8" fillId="47" borderId="1" xfId="0" applyFont="1" applyFill="1" applyBorder="1" applyAlignment="1">
      <alignment wrapText="1"/>
    </xf>
    <xf numFmtId="0" fontId="8" fillId="47" borderId="1" xfId="0" applyFont="1" applyFill="1" applyBorder="1" applyAlignment="1">
      <alignment horizontal="left" vertical="center" wrapText="1"/>
    </xf>
    <xf numFmtId="0" fontId="8" fillId="47" borderId="1" xfId="0" applyFont="1" applyFill="1" applyBorder="1" applyAlignment="1">
      <alignment horizontal="center" vertical="center"/>
    </xf>
    <xf numFmtId="0" fontId="1" fillId="47" borderId="4" xfId="0" applyFont="1" applyFill="1" applyBorder="1" applyAlignment="1">
      <alignment horizontal="left" vertical="top"/>
    </xf>
    <xf numFmtId="0" fontId="8" fillId="47" borderId="4" xfId="0" applyFont="1" applyFill="1" applyBorder="1" applyAlignment="1">
      <alignment horizontal="center" vertical="top"/>
    </xf>
    <xf numFmtId="0" fontId="8" fillId="47" borderId="4" xfId="0" applyFont="1" applyFill="1" applyBorder="1" applyAlignment="1">
      <alignment wrapText="1"/>
    </xf>
    <xf numFmtId="0" fontId="0" fillId="47" borderId="4" xfId="0" applyFont="1" applyFill="1" applyBorder="1" applyAlignment="1">
      <alignment horizontal="left" vertical="center" wrapText="1"/>
    </xf>
    <xf numFmtId="0" fontId="0" fillId="47" borderId="1" xfId="0" applyFont="1" applyFill="1" applyBorder="1" applyAlignment="1">
      <alignment horizontal="center" vertical="center"/>
    </xf>
    <xf numFmtId="0" fontId="1" fillId="43" borderId="1" xfId="0" applyFont="1" applyFill="1" applyBorder="1" applyAlignment="1">
      <alignment horizontal="left" vertical="center" wrapText="1"/>
    </xf>
    <xf numFmtId="0" fontId="8" fillId="43" borderId="1" xfId="0" applyFont="1" applyFill="1" applyBorder="1" applyAlignment="1">
      <alignment horizontal="center" vertical="center"/>
    </xf>
    <xf numFmtId="0" fontId="8" fillId="43" borderId="1" xfId="0" applyFont="1" applyFill="1" applyBorder="1" applyAlignment="1">
      <alignment vertical="center" wrapText="1"/>
    </xf>
    <xf numFmtId="0" fontId="8" fillId="43" borderId="1" xfId="0" applyFont="1" applyFill="1" applyBorder="1" applyAlignment="1">
      <alignment horizontal="left" vertical="center" wrapText="1"/>
    </xf>
    <xf numFmtId="0" fontId="1" fillId="43" borderId="7" xfId="0" applyFont="1" applyFill="1" applyBorder="1" applyAlignment="1">
      <alignment horizontal="left" vertical="center"/>
    </xf>
    <xf numFmtId="0" fontId="8" fillId="43" borderId="7" xfId="0" applyFont="1" applyFill="1" applyBorder="1" applyAlignment="1">
      <alignment wrapText="1"/>
    </xf>
    <xf numFmtId="0" fontId="8" fillId="43" borderId="7" xfId="0" applyFont="1" applyFill="1" applyBorder="1" applyAlignment="1">
      <alignment horizontal="left" vertical="center" wrapText="1"/>
    </xf>
    <xf numFmtId="0" fontId="8" fillId="43" borderId="7" xfId="0" applyFont="1" applyFill="1" applyBorder="1" applyAlignment="1">
      <alignment horizontal="center" vertical="center"/>
    </xf>
    <xf numFmtId="0" fontId="1" fillId="43" borderId="2" xfId="0" applyFont="1" applyFill="1" applyBorder="1" applyAlignment="1">
      <alignment horizontal="right" vertical="center" wrapText="1"/>
    </xf>
    <xf numFmtId="0" fontId="8" fillId="43" borderId="51" xfId="0" applyFont="1" applyFill="1" applyBorder="1" applyAlignment="1">
      <alignment wrapText="1"/>
    </xf>
    <xf numFmtId="0" fontId="8" fillId="43" borderId="51" xfId="0" applyFont="1" applyFill="1" applyBorder="1" applyAlignment="1">
      <alignment horizontal="left" vertical="center" wrapText="1"/>
    </xf>
    <xf numFmtId="0" fontId="8" fillId="43" borderId="51" xfId="0" applyFont="1" applyFill="1" applyBorder="1" applyAlignment="1">
      <alignment horizontal="center" vertical="center"/>
    </xf>
    <xf numFmtId="0" fontId="1" fillId="43" borderId="4" xfId="0" applyFont="1" applyFill="1" applyBorder="1" applyAlignment="1">
      <alignment horizontal="right" vertical="center" wrapText="1"/>
    </xf>
    <xf numFmtId="0" fontId="8" fillId="43" borderId="47" xfId="0" applyFont="1" applyFill="1" applyBorder="1" applyAlignment="1">
      <alignment wrapText="1"/>
    </xf>
    <xf numFmtId="0" fontId="8" fillId="43" borderId="47" xfId="0" applyFont="1" applyFill="1" applyBorder="1" applyAlignment="1">
      <alignment horizontal="left" vertical="center" wrapText="1"/>
    </xf>
    <xf numFmtId="0" fontId="8" fillId="43" borderId="47" xfId="0" applyFont="1" applyFill="1" applyBorder="1" applyAlignment="1">
      <alignment horizontal="center" vertical="center"/>
    </xf>
    <xf numFmtId="0" fontId="8" fillId="43" borderId="10" xfId="0" applyFont="1" applyFill="1" applyBorder="1" applyAlignment="1">
      <alignment horizontal="center"/>
    </xf>
    <xf numFmtId="0" fontId="8" fillId="43" borderId="47" xfId="0" applyFont="1" applyFill="1" applyBorder="1" applyAlignment="1">
      <alignment horizontal="center"/>
    </xf>
    <xf numFmtId="0" fontId="8" fillId="43" borderId="1" xfId="0" applyFont="1" applyFill="1" applyBorder="1" applyAlignment="1">
      <alignment wrapText="1"/>
    </xf>
    <xf numFmtId="0" fontId="1" fillId="43" borderId="1" xfId="0" applyFont="1" applyFill="1" applyBorder="1" applyAlignment="1">
      <alignment horizontal="left" vertical="center"/>
    </xf>
    <xf numFmtId="0" fontId="8" fillId="43" borderId="1" xfId="0" applyFont="1" applyFill="1" applyBorder="1" applyAlignment="1">
      <alignment horizontal="center"/>
    </xf>
    <xf numFmtId="0" fontId="8" fillId="43" borderId="7" xfId="0" applyFont="1" applyFill="1" applyBorder="1" applyAlignment="1">
      <alignment horizontal="center"/>
    </xf>
    <xf numFmtId="0" fontId="1" fillId="43" borderId="4" xfId="0" applyFont="1" applyFill="1" applyBorder="1" applyAlignment="1">
      <alignment horizontal="left" vertical="center"/>
    </xf>
    <xf numFmtId="0" fontId="8" fillId="43" borderId="4" xfId="0" applyFont="1" applyFill="1" applyBorder="1" applyAlignment="1">
      <alignment horizontal="center"/>
    </xf>
    <xf numFmtId="0" fontId="10" fillId="0" borderId="114" xfId="0" applyFont="1" applyBorder="1" applyAlignment="1">
      <alignment vertical="top"/>
    </xf>
    <xf numFmtId="0" fontId="11" fillId="0" borderId="115" xfId="0" quotePrefix="1" applyFont="1" applyBorder="1" applyAlignment="1">
      <alignment vertical="top"/>
    </xf>
    <xf numFmtId="0" fontId="11" fillId="0" borderId="116" xfId="0" applyFont="1" applyBorder="1" applyAlignment="1">
      <alignment vertical="top"/>
    </xf>
    <xf numFmtId="0" fontId="10" fillId="0" borderId="80" xfId="0" applyFont="1" applyBorder="1" applyAlignment="1">
      <alignment vertical="top"/>
    </xf>
    <xf numFmtId="0" fontId="11" fillId="0" borderId="0" xfId="0" quotePrefix="1" applyFont="1" applyBorder="1" applyAlignment="1">
      <alignment vertical="top"/>
    </xf>
    <xf numFmtId="0" fontId="11" fillId="0" borderId="131" xfId="0" applyFont="1" applyBorder="1" applyAlignment="1">
      <alignment vertical="top"/>
    </xf>
    <xf numFmtId="0" fontId="11" fillId="4" borderId="80" xfId="0" applyFont="1" applyFill="1" applyBorder="1" applyAlignment="1">
      <alignment vertical="top"/>
    </xf>
    <xf numFmtId="0" fontId="11" fillId="0" borderId="0" xfId="0" applyFont="1" applyBorder="1" applyAlignment="1">
      <alignment vertical="top"/>
    </xf>
    <xf numFmtId="0" fontId="11" fillId="5" borderId="80" xfId="0" applyFont="1" applyFill="1" applyBorder="1" applyAlignment="1">
      <alignment vertical="top"/>
    </xf>
    <xf numFmtId="0" fontId="11" fillId="48" borderId="82" xfId="0" applyFont="1" applyFill="1" applyBorder="1" applyAlignment="1">
      <alignment vertical="top"/>
    </xf>
    <xf numFmtId="0" fontId="11" fillId="0" borderId="112" xfId="0" applyFont="1" applyBorder="1" applyAlignment="1">
      <alignment vertical="top"/>
    </xf>
    <xf numFmtId="0" fontId="11" fillId="0" borderId="113" xfId="0" applyFont="1" applyBorder="1" applyAlignment="1">
      <alignment vertical="top"/>
    </xf>
    <xf numFmtId="0" fontId="0" fillId="0" borderId="104" xfId="0" applyBorder="1" applyAlignment="1">
      <alignment horizontal="center" vertical="center"/>
    </xf>
    <xf numFmtId="0" fontId="0" fillId="0" borderId="34" xfId="0" applyBorder="1" applyAlignment="1">
      <alignment horizontal="center" vertical="center"/>
    </xf>
    <xf numFmtId="0" fontId="8" fillId="0" borderId="35" xfId="0" applyFont="1" applyFill="1" applyBorder="1" applyAlignment="1">
      <alignment vertical="center" wrapText="1"/>
    </xf>
    <xf numFmtId="0" fontId="0" fillId="0" borderId="49" xfId="0" applyBorder="1" applyAlignment="1">
      <alignment horizontal="center" vertical="center"/>
    </xf>
    <xf numFmtId="0" fontId="8" fillId="0" borderId="35" xfId="0" applyFont="1" applyFill="1" applyBorder="1" applyAlignment="1">
      <alignment horizontal="center" vertical="center"/>
    </xf>
    <xf numFmtId="0" fontId="0" fillId="0" borderId="92" xfId="0" applyBorder="1" applyAlignment="1">
      <alignment horizontal="center" vertical="center"/>
    </xf>
    <xf numFmtId="0" fontId="0" fillId="0" borderId="47" xfId="0" applyFont="1" applyBorder="1" applyAlignment="1">
      <alignment horizontal="left" vertical="center" wrapText="1"/>
    </xf>
    <xf numFmtId="0" fontId="0" fillId="0" borderId="47" xfId="0" applyFont="1" applyBorder="1" applyAlignment="1">
      <alignment horizontal="center" vertical="center"/>
    </xf>
    <xf numFmtId="0" fontId="0" fillId="0" borderId="4" xfId="0" applyFont="1" applyBorder="1" applyAlignment="1">
      <alignment horizontal="center" vertical="center"/>
    </xf>
    <xf numFmtId="0" fontId="1" fillId="0" borderId="4" xfId="0" applyFont="1" applyBorder="1" applyAlignment="1">
      <alignment horizontal="left" vertical="center" wrapText="1"/>
    </xf>
    <xf numFmtId="0" fontId="0" fillId="0" borderId="4" xfId="0" applyFont="1" applyBorder="1" applyAlignment="1">
      <alignment horizontal="center" vertical="top"/>
    </xf>
    <xf numFmtId="0" fontId="1" fillId="0" borderId="2" xfId="0" applyFont="1" applyBorder="1" applyAlignment="1">
      <alignment horizontal="left" vertical="top"/>
    </xf>
    <xf numFmtId="0" fontId="8" fillId="0" borderId="2" xfId="0" applyFont="1" applyBorder="1" applyAlignment="1">
      <alignment horizontal="center" vertical="top"/>
    </xf>
    <xf numFmtId="0" fontId="8" fillId="0" borderId="2" xfId="0" applyFont="1" applyBorder="1" applyAlignment="1">
      <alignment horizontal="center" wrapText="1"/>
    </xf>
    <xf numFmtId="18" fontId="8" fillId="0" borderId="2" xfId="0" quotePrefix="1" applyNumberFormat="1" applyFont="1" applyBorder="1" applyAlignment="1">
      <alignment horizontal="center"/>
    </xf>
    <xf numFmtId="0" fontId="0" fillId="0" borderId="7" xfId="0" applyFont="1" applyBorder="1" applyAlignment="1">
      <alignment horizontal="center" vertical="top"/>
    </xf>
    <xf numFmtId="0" fontId="8" fillId="0" borderId="7" xfId="0" applyFont="1" applyFill="1" applyBorder="1" applyAlignment="1">
      <alignment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10" xfId="0" applyFont="1" applyFill="1" applyBorder="1" applyAlignment="1">
      <alignment horizontal="center"/>
    </xf>
    <xf numFmtId="0" fontId="8" fillId="0" borderId="47" xfId="0" applyFont="1" applyFill="1" applyBorder="1" applyAlignment="1">
      <alignment wrapText="1"/>
    </xf>
    <xf numFmtId="0" fontId="8" fillId="0" borderId="47" xfId="0" applyFont="1" applyFill="1" applyBorder="1" applyAlignment="1">
      <alignment horizontal="left" vertical="center" wrapText="1"/>
    </xf>
    <xf numFmtId="0" fontId="8" fillId="0" borderId="47" xfId="0" applyFont="1" applyFill="1" applyBorder="1" applyAlignment="1">
      <alignment horizontal="center" vertical="center"/>
    </xf>
    <xf numFmtId="0" fontId="8" fillId="0" borderId="47" xfId="0" applyFont="1" applyFill="1" applyBorder="1" applyAlignment="1">
      <alignment horizontal="center"/>
    </xf>
    <xf numFmtId="0" fontId="8" fillId="43" borderId="4" xfId="0" applyFont="1" applyFill="1" applyBorder="1" applyAlignment="1">
      <alignment horizontal="left" vertical="center" wrapText="1"/>
    </xf>
    <xf numFmtId="0" fontId="8" fillId="43" borderId="10" xfId="0" applyFont="1" applyFill="1" applyBorder="1" applyAlignment="1">
      <alignment horizontal="left" vertical="center" wrapText="1"/>
    </xf>
    <xf numFmtId="0" fontId="8" fillId="43" borderId="4" xfId="0" applyFont="1" applyFill="1" applyBorder="1" applyAlignment="1">
      <alignment horizontal="center" vertical="center"/>
    </xf>
    <xf numFmtId="0" fontId="8" fillId="43" borderId="10" xfId="0" applyFont="1" applyFill="1" applyBorder="1" applyAlignment="1">
      <alignment horizontal="center" vertical="center"/>
    </xf>
    <xf numFmtId="0" fontId="1" fillId="49" borderId="4" xfId="0" applyFont="1" applyFill="1" applyBorder="1" applyAlignment="1">
      <alignment horizontal="left" vertical="top" wrapText="1"/>
    </xf>
    <xf numFmtId="0" fontId="8" fillId="49" borderId="4" xfId="0" applyFont="1" applyFill="1" applyBorder="1" applyAlignment="1">
      <alignment horizontal="center" vertical="top"/>
    </xf>
    <xf numFmtId="0" fontId="8" fillId="49" borderId="4" xfId="0" applyFont="1" applyFill="1" applyBorder="1" applyAlignment="1">
      <alignment wrapText="1"/>
    </xf>
    <xf numFmtId="0" fontId="0" fillId="49" borderId="4" xfId="0" applyFont="1" applyFill="1" applyBorder="1" applyAlignment="1">
      <alignment horizontal="left" vertical="center" wrapText="1"/>
    </xf>
    <xf numFmtId="0" fontId="0" fillId="49" borderId="4" xfId="0" applyFont="1" applyFill="1" applyBorder="1" applyAlignment="1">
      <alignment horizontal="center" vertical="center"/>
    </xf>
    <xf numFmtId="0" fontId="8" fillId="0" borderId="5" xfId="0" applyFont="1" applyFill="1" applyBorder="1" applyAlignment="1">
      <alignment horizontal="center"/>
    </xf>
    <xf numFmtId="0" fontId="0" fillId="0" borderId="47" xfId="0" applyFont="1" applyBorder="1" applyAlignment="1">
      <alignment wrapText="1"/>
    </xf>
    <xf numFmtId="0" fontId="2" fillId="0" borderId="1" xfId="0" applyFont="1" applyBorder="1" applyAlignment="1">
      <alignment horizontal="center"/>
    </xf>
    <xf numFmtId="0" fontId="0" fillId="0" borderId="10" xfId="0" applyFont="1" applyBorder="1" applyAlignment="1">
      <alignment horizontal="center" wrapText="1"/>
    </xf>
    <xf numFmtId="0" fontId="11" fillId="0" borderId="1"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9" fillId="0" borderId="117" xfId="0" applyFont="1" applyBorder="1" applyAlignment="1">
      <alignment horizontal="center" vertical="center" wrapText="1"/>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3" fillId="0" borderId="82"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9"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3" fillId="0" borderId="82" xfId="0" applyFont="1" applyBorder="1" applyAlignment="1">
      <alignment horizontal="left" vertical="center" wrapText="1"/>
    </xf>
    <xf numFmtId="0" fontId="0" fillId="0" borderId="112" xfId="0" applyBorder="1" applyAlignment="1">
      <alignment horizontal="left" vertical="center" wrapText="1"/>
    </xf>
    <xf numFmtId="0" fontId="0" fillId="0" borderId="113" xfId="0" applyBorder="1" applyAlignment="1">
      <alignment horizontal="left" vertical="center" wrapText="1"/>
    </xf>
    <xf numFmtId="0" fontId="0" fillId="0" borderId="112" xfId="0" applyBorder="1" applyAlignment="1">
      <alignment vertical="center" wrapText="1"/>
    </xf>
    <xf numFmtId="0" fontId="0" fillId="0" borderId="113" xfId="0" applyBorder="1" applyAlignment="1">
      <alignment vertical="center" wrapText="1"/>
    </xf>
    <xf numFmtId="0" fontId="9" fillId="0" borderId="117" xfId="0" applyFont="1" applyFill="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19" fillId="0" borderId="117" xfId="0" applyFont="1" applyFill="1" applyBorder="1" applyAlignment="1">
      <alignment horizontal="center" vertical="center"/>
    </xf>
    <xf numFmtId="0" fontId="19" fillId="0" borderId="118" xfId="0" applyFont="1" applyFill="1" applyBorder="1" applyAlignment="1">
      <alignment horizontal="center" vertical="center"/>
    </xf>
    <xf numFmtId="0" fontId="19" fillId="0" borderId="11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6" xfId="0" applyFont="1" applyFill="1" applyBorder="1" applyAlignment="1">
      <alignment horizontal="center" vertical="center"/>
    </xf>
    <xf numFmtId="0" fontId="9" fillId="0" borderId="114" xfId="0" applyFont="1" applyFill="1" applyBorder="1" applyAlignment="1">
      <alignment horizontal="center" vertical="center"/>
    </xf>
    <xf numFmtId="0" fontId="9" fillId="0" borderId="115" xfId="0" applyFont="1" applyFill="1" applyBorder="1" applyAlignment="1">
      <alignment horizontal="center" vertical="center"/>
    </xf>
    <xf numFmtId="0" fontId="9" fillId="0" borderId="116" xfId="0" applyFont="1" applyFill="1" applyBorder="1" applyAlignment="1">
      <alignment horizontal="center" vertical="center"/>
    </xf>
    <xf numFmtId="0" fontId="3" fillId="0" borderId="82" xfId="0" applyFont="1" applyFill="1" applyBorder="1" applyAlignment="1">
      <alignment vertical="center" wrapText="1"/>
    </xf>
    <xf numFmtId="0" fontId="3" fillId="0" borderId="112" xfId="0" applyFont="1" applyFill="1" applyBorder="1" applyAlignment="1">
      <alignment vertical="center" wrapText="1"/>
    </xf>
    <xf numFmtId="0" fontId="3" fillId="0" borderId="113" xfId="0" applyFont="1" applyFill="1" applyBorder="1" applyAlignment="1">
      <alignment vertical="center" wrapText="1"/>
    </xf>
    <xf numFmtId="0" fontId="3" fillId="0" borderId="117" xfId="0" applyFont="1" applyFill="1" applyBorder="1" applyAlignment="1">
      <alignment vertical="center" wrapText="1"/>
    </xf>
    <xf numFmtId="0" fontId="3" fillId="0" borderId="118" xfId="0" applyFont="1" applyFill="1" applyBorder="1" applyAlignment="1">
      <alignment vertical="center" wrapText="1"/>
    </xf>
    <xf numFmtId="0" fontId="3" fillId="0" borderId="119" xfId="0" applyFont="1" applyFill="1" applyBorder="1" applyAlignment="1">
      <alignment vertical="center" wrapText="1"/>
    </xf>
    <xf numFmtId="0" fontId="3" fillId="0" borderId="86" xfId="0" applyFont="1" applyBorder="1" applyAlignment="1">
      <alignment horizontal="center" vertical="center"/>
    </xf>
    <xf numFmtId="0" fontId="0" fillId="0" borderId="42" xfId="0"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wrapText="1"/>
    </xf>
    <xf numFmtId="0" fontId="0" fillId="0" borderId="4" xfId="0"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vertical="center" wrapText="1"/>
    </xf>
    <xf numFmtId="0" fontId="0" fillId="0" borderId="1" xfId="0" applyBorder="1" applyAlignment="1">
      <alignment vertical="center" wrapText="1"/>
    </xf>
    <xf numFmtId="0" fontId="3" fillId="0" borderId="8" xfId="0" applyFont="1" applyBorder="1" applyAlignment="1">
      <alignment vertical="center" wrapText="1"/>
    </xf>
    <xf numFmtId="0" fontId="0" fillId="0" borderId="32" xfId="0" applyBorder="1" applyAlignment="1">
      <alignment vertical="center"/>
    </xf>
    <xf numFmtId="0" fontId="14" fillId="0" borderId="5" xfId="0" applyFont="1" applyBorder="1" applyAlignment="1">
      <alignment vertical="center" wrapText="1"/>
    </xf>
    <xf numFmtId="0" fontId="0" fillId="0" borderId="6" xfId="0" applyBorder="1" applyAlignment="1"/>
    <xf numFmtId="0" fontId="9" fillId="0" borderId="9" xfId="0" applyFont="1" applyBorder="1" applyAlignment="1">
      <alignment horizontal="center"/>
    </xf>
    <xf numFmtId="0" fontId="1" fillId="0" borderId="33" xfId="0" applyFont="1" applyBorder="1" applyAlignment="1">
      <alignment horizontal="center"/>
    </xf>
    <xf numFmtId="0" fontId="19" fillId="0" borderId="118" xfId="0" applyFont="1" applyBorder="1" applyAlignment="1">
      <alignment horizontal="center" vertical="center" wrapText="1"/>
    </xf>
    <xf numFmtId="0" fontId="19" fillId="0" borderId="119" xfId="0" applyFont="1" applyBorder="1" applyAlignment="1">
      <alignment horizontal="center" vertical="center" wrapText="1"/>
    </xf>
    <xf numFmtId="0" fontId="5"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5" fillId="0" borderId="6" xfId="0" applyFont="1" applyBorder="1" applyAlignment="1">
      <alignment horizontal="center" vertical="center"/>
    </xf>
    <xf numFmtId="0" fontId="3" fillId="0" borderId="1" xfId="0" applyFont="1" applyBorder="1" applyAlignment="1">
      <alignment vertical="center" wrapText="1"/>
    </xf>
    <xf numFmtId="0" fontId="1" fillId="0" borderId="9" xfId="46" applyNumberFormat="1" applyBorder="1" applyAlignment="1">
      <alignment horizontal="center" vertical="center" wrapText="1"/>
    </xf>
    <xf numFmtId="0" fontId="1" fillId="0" borderId="34" xfId="46" applyNumberFormat="1" applyBorder="1" applyAlignment="1">
      <alignment horizontal="center" vertical="center" wrapText="1"/>
    </xf>
    <xf numFmtId="0" fontId="1" fillId="0" borderId="33" xfId="46" applyNumberFormat="1" applyBorder="1" applyAlignment="1">
      <alignment horizontal="center" vertical="center" wrapText="1"/>
    </xf>
    <xf numFmtId="0" fontId="0" fillId="0" borderId="49" xfId="0" applyBorder="1" applyAlignment="1">
      <alignment vertical="center"/>
    </xf>
    <xf numFmtId="0" fontId="12" fillId="0" borderId="2" xfId="0" applyFont="1" applyFill="1" applyBorder="1" applyAlignment="1">
      <alignment horizontal="center" vertical="center" wrapText="1"/>
    </xf>
    <xf numFmtId="0" fontId="12" fillId="0" borderId="4" xfId="0" applyFont="1" applyBorder="1" applyAlignment="1">
      <alignment horizontal="center" vertical="center"/>
    </xf>
    <xf numFmtId="0" fontId="3" fillId="0" borderId="7" xfId="0" applyFont="1" applyFill="1" applyBorder="1" applyAlignment="1">
      <alignment vertical="center" wrapText="1"/>
    </xf>
    <xf numFmtId="0" fontId="3" fillId="0" borderId="4" xfId="0" applyFont="1" applyFill="1" applyBorder="1" applyAlignment="1">
      <alignment vertical="center" wrapText="1"/>
    </xf>
    <xf numFmtId="0" fontId="7" fillId="0" borderId="5" xfId="0" applyFont="1" applyBorder="1"/>
    <xf numFmtId="0" fontId="7" fillId="0" borderId="3" xfId="0" applyFont="1" applyBorder="1"/>
    <xf numFmtId="0" fontId="7" fillId="0" borderId="6" xfId="0" applyFont="1" applyBorder="1"/>
    <xf numFmtId="0" fontId="14" fillId="0" borderId="5" xfId="0" applyFont="1" applyBorder="1"/>
    <xf numFmtId="0" fontId="14" fillId="0" borderId="3" xfId="0" applyFont="1" applyBorder="1"/>
    <xf numFmtId="0" fontId="14" fillId="0" borderId="6" xfId="0" applyFont="1" applyBorder="1"/>
    <xf numFmtId="0" fontId="3" fillId="0" borderId="3" xfId="0" applyFont="1" applyBorder="1" applyAlignment="1">
      <alignment horizontal="left" vertical="center"/>
    </xf>
    <xf numFmtId="0" fontId="0" fillId="0" borderId="3" xfId="0" applyBorder="1" applyAlignment="1">
      <alignment vertical="center"/>
    </xf>
    <xf numFmtId="0" fontId="0" fillId="0" borderId="6" xfId="0" applyBorder="1" applyAlignment="1">
      <alignment vertical="center"/>
    </xf>
    <xf numFmtId="0" fontId="3" fillId="0" borderId="3" xfId="0" quotePrefix="1" applyFont="1" applyBorder="1" applyAlignment="1">
      <alignment horizontal="left" vertical="center" wrapText="1"/>
    </xf>
    <xf numFmtId="0" fontId="11" fillId="0" borderId="5" xfId="0" applyFont="1" applyBorder="1" applyAlignment="1">
      <alignment vertical="center" wrapText="1"/>
    </xf>
    <xf numFmtId="0" fontId="1" fillId="0" borderId="9"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vertical="center"/>
    </xf>
    <xf numFmtId="0" fontId="1" fillId="0" borderId="33" xfId="0" applyFont="1"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1" fillId="0" borderId="5" xfId="46" applyNumberFormat="1" applyBorder="1" applyAlignment="1">
      <alignment horizontal="center" vertical="center" wrapText="1"/>
    </xf>
    <xf numFmtId="0" fontId="1" fillId="0" borderId="3" xfId="46" applyNumberFormat="1" applyBorder="1" applyAlignment="1">
      <alignment horizontal="center" vertical="center" wrapText="1"/>
    </xf>
    <xf numFmtId="0" fontId="1" fillId="0" borderId="6" xfId="46" applyNumberForma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6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10" fillId="44" borderId="114" xfId="0" applyFont="1" applyFill="1" applyBorder="1" applyAlignment="1">
      <alignment horizontal="center" vertical="center"/>
    </xf>
    <xf numFmtId="0" fontId="10" fillId="44" borderId="115" xfId="0" applyFont="1" applyFill="1" applyBorder="1" applyAlignment="1">
      <alignment horizontal="center" vertical="center"/>
    </xf>
    <xf numFmtId="0" fontId="10" fillId="44" borderId="116" xfId="0" applyFont="1" applyFill="1" applyBorder="1" applyAlignment="1">
      <alignment horizontal="center" vertical="center"/>
    </xf>
    <xf numFmtId="0" fontId="44" fillId="44" borderId="0" xfId="0" applyFont="1" applyFill="1" applyBorder="1" applyAlignment="1">
      <alignment horizontal="left"/>
    </xf>
    <xf numFmtId="0" fontId="44" fillId="44" borderId="131" xfId="0" applyFont="1" applyFill="1" applyBorder="1" applyAlignment="1">
      <alignment horizontal="left"/>
    </xf>
    <xf numFmtId="0" fontId="0" fillId="44" borderId="0" xfId="0" applyFont="1" applyFill="1" applyBorder="1" applyAlignment="1">
      <alignment horizontal="left"/>
    </xf>
    <xf numFmtId="0" fontId="0" fillId="44" borderId="131" xfId="0" applyFont="1" applyFill="1" applyBorder="1" applyAlignment="1">
      <alignment horizontal="left"/>
    </xf>
    <xf numFmtId="0" fontId="4" fillId="0" borderId="0" xfId="33" applyAlignment="1" applyProtection="1">
      <alignment horizontal="left" vertical="center"/>
    </xf>
    <xf numFmtId="0" fontId="47" fillId="44" borderId="0" xfId="0" applyFont="1" applyFill="1" applyBorder="1" applyAlignment="1">
      <alignment horizontal="left"/>
    </xf>
    <xf numFmtId="0" fontId="47" fillId="44" borderId="131" xfId="0" applyFont="1" applyFill="1" applyBorder="1" applyAlignment="1">
      <alignment horizontal="left"/>
    </xf>
    <xf numFmtId="0" fontId="11" fillId="44" borderId="0" xfId="0" applyFont="1" applyFill="1" applyBorder="1" applyAlignment="1">
      <alignment horizontal="left" vertical="center"/>
    </xf>
    <xf numFmtId="0" fontId="11" fillId="44" borderId="131" xfId="0" applyFont="1" applyFill="1" applyBorder="1" applyAlignment="1">
      <alignment horizontal="left" vertical="center"/>
    </xf>
    <xf numFmtId="0" fontId="11" fillId="44" borderId="112" xfId="0" applyFont="1" applyFill="1" applyBorder="1" applyAlignment="1">
      <alignment horizontal="left" vertical="center"/>
    </xf>
    <xf numFmtId="0" fontId="11" fillId="44" borderId="113" xfId="0" applyFont="1" applyFill="1" applyBorder="1" applyAlignment="1">
      <alignment horizontal="left" vertical="center"/>
    </xf>
    <xf numFmtId="0" fontId="11" fillId="44" borderId="115" xfId="0" applyFont="1" applyFill="1" applyBorder="1" applyAlignment="1">
      <alignment horizontal="center" vertical="center"/>
    </xf>
    <xf numFmtId="0" fontId="11" fillId="0" borderId="50" xfId="0" applyFont="1" applyBorder="1" applyAlignment="1">
      <alignment vertical="center" wrapText="1"/>
    </xf>
    <xf numFmtId="0" fontId="0" fillId="0" borderId="129" xfId="0" applyBorder="1" applyAlignment="1">
      <alignment vertical="center"/>
    </xf>
    <xf numFmtId="0" fontId="0" fillId="0" borderId="130" xfId="0" applyBorder="1" applyAlignment="1">
      <alignment vertical="center"/>
    </xf>
    <xf numFmtId="0" fontId="10" fillId="0" borderId="80" xfId="0" applyFont="1" applyBorder="1" applyAlignment="1">
      <alignment horizontal="center" vertical="center"/>
    </xf>
    <xf numFmtId="0" fontId="11" fillId="0" borderId="110" xfId="0" applyFont="1" applyBorder="1" applyAlignment="1">
      <alignment vertical="center"/>
    </xf>
    <xf numFmtId="0" fontId="0" fillId="0" borderId="145" xfId="0" applyBorder="1" applyAlignment="1">
      <alignment vertical="center"/>
    </xf>
    <xf numFmtId="0" fontId="11" fillId="0" borderId="18" xfId="0" applyFont="1" applyBorder="1" applyAlignment="1">
      <alignment vertical="center"/>
    </xf>
    <xf numFmtId="0" fontId="0" fillId="0" borderId="124" xfId="0" applyBorder="1" applyAlignment="1">
      <alignment vertical="center"/>
    </xf>
    <xf numFmtId="0" fontId="11" fillId="0" borderId="18" xfId="0" applyFont="1" applyBorder="1" applyAlignment="1">
      <alignment horizontal="left" vertical="center"/>
    </xf>
    <xf numFmtId="0" fontId="11" fillId="0" borderId="124" xfId="0" applyFont="1" applyBorder="1" applyAlignment="1">
      <alignment horizontal="left" vertical="center"/>
    </xf>
    <xf numFmtId="0" fontId="0" fillId="0" borderId="125" xfId="0" applyBorder="1" applyAlignment="1">
      <alignment vertical="center"/>
    </xf>
    <xf numFmtId="0" fontId="11" fillId="0" borderId="18" xfId="0" applyFont="1" applyBorder="1" applyAlignment="1">
      <alignment vertical="top" wrapText="1"/>
    </xf>
    <xf numFmtId="0" fontId="0" fillId="0" borderId="124" xfId="0" applyBorder="1" applyAlignment="1">
      <alignment vertical="top"/>
    </xf>
    <xf numFmtId="0" fontId="11" fillId="0" borderId="18" xfId="0" applyFont="1" applyBorder="1" applyAlignment="1">
      <alignment horizontal="left" vertical="top" wrapText="1"/>
    </xf>
    <xf numFmtId="0" fontId="0" fillId="0" borderId="124" xfId="0" applyBorder="1" applyAlignment="1">
      <alignment horizontal="left" vertical="top"/>
    </xf>
    <xf numFmtId="0" fontId="0" fillId="0" borderId="125" xfId="0" applyBorder="1" applyAlignment="1">
      <alignment horizontal="left" vertical="top"/>
    </xf>
    <xf numFmtId="0" fontId="1" fillId="0" borderId="33" xfId="0" applyFont="1" applyBorder="1" applyAlignment="1">
      <alignment horizontal="center" vertical="center"/>
    </xf>
    <xf numFmtId="0" fontId="0" fillId="0" borderId="151" xfId="0" applyFill="1" applyBorder="1" applyAlignment="1">
      <alignment horizontal="left" vertical="center"/>
    </xf>
    <xf numFmtId="0" fontId="0" fillId="0" borderId="150" xfId="0" applyFill="1" applyBorder="1" applyAlignment="1">
      <alignment horizontal="left" vertical="center"/>
    </xf>
    <xf numFmtId="0" fontId="0" fillId="0" borderId="149" xfId="0" applyFill="1" applyBorder="1" applyAlignment="1">
      <alignment horizontal="left" vertical="center"/>
    </xf>
    <xf numFmtId="0" fontId="0" fillId="0" borderId="80" xfId="0" applyFill="1" applyBorder="1" applyAlignment="1">
      <alignment horizontal="left" vertical="center"/>
    </xf>
    <xf numFmtId="0" fontId="0" fillId="0" borderId="87" xfId="0" applyFill="1" applyBorder="1" applyAlignment="1">
      <alignment horizontal="left" vertical="center"/>
    </xf>
    <xf numFmtId="0" fontId="10" fillId="0" borderId="126" xfId="0" applyFont="1" applyBorder="1" applyAlignment="1">
      <alignment horizontal="center" vertical="center"/>
    </xf>
    <xf numFmtId="0" fontId="0" fillId="0" borderId="127" xfId="0" applyBorder="1" applyAlignment="1">
      <alignment vertical="center"/>
    </xf>
    <xf numFmtId="0" fontId="0" fillId="0" borderId="128" xfId="0" applyBorder="1" applyAlignment="1">
      <alignment vertical="center"/>
    </xf>
    <xf numFmtId="0" fontId="11" fillId="0" borderId="120" xfId="0" applyFont="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11" fillId="43" borderId="88" xfId="0" applyFont="1" applyFill="1" applyBorder="1" applyAlignment="1">
      <alignment horizontal="center" vertical="center"/>
    </xf>
    <xf numFmtId="0" fontId="11" fillId="43" borderId="123" xfId="0" applyFont="1" applyFill="1" applyBorder="1" applyAlignment="1">
      <alignment horizontal="center" vertical="center"/>
    </xf>
    <xf numFmtId="0" fontId="8" fillId="47" borderId="1" xfId="0" applyFont="1" applyFill="1" applyBorder="1" applyAlignment="1">
      <alignment horizontal="center" vertical="center"/>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8" fillId="0" borderId="7" xfId="0" applyFont="1" applyBorder="1" applyAlignment="1">
      <alignment horizontal="center" vertical="top"/>
    </xf>
    <xf numFmtId="0" fontId="8" fillId="0" borderId="4" xfId="0" applyFont="1" applyBorder="1" applyAlignment="1">
      <alignment horizontal="center" vertical="top"/>
    </xf>
    <xf numFmtId="0" fontId="8" fillId="43" borderId="7" xfId="0" applyFont="1" applyFill="1" applyBorder="1" applyAlignment="1">
      <alignment horizontal="center" vertical="center"/>
    </xf>
    <xf numFmtId="0" fontId="8" fillId="43" borderId="66" xfId="0" applyFont="1" applyFill="1" applyBorder="1" applyAlignment="1">
      <alignment horizontal="center" vertical="center"/>
    </xf>
    <xf numFmtId="0" fontId="8" fillId="43"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132" xfId="0" applyNumberFormat="1" applyFont="1" applyFill="1" applyBorder="1" applyAlignment="1" applyProtection="1">
      <alignment horizontal="center" vertical="center" wrapText="1"/>
    </xf>
    <xf numFmtId="0" fontId="0" fillId="0" borderId="102" xfId="0" applyBorder="1" applyAlignment="1">
      <alignment horizontal="center" vertical="center" wrapText="1"/>
    </xf>
    <xf numFmtId="0" fontId="8" fillId="0" borderId="5" xfId="0" applyFont="1" applyBorder="1" applyAlignment="1">
      <alignment horizontal="center" vertical="center" wrapText="1"/>
    </xf>
    <xf numFmtId="0" fontId="0" fillId="0" borderId="3" xfId="0"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1" fillId="0" borderId="49" xfId="0" applyFont="1" applyBorder="1" applyAlignment="1">
      <alignment horizontal="center" vertical="center" wrapText="1"/>
    </xf>
    <xf numFmtId="0" fontId="1" fillId="0" borderId="49" xfId="0" applyFont="1" applyBorder="1" applyAlignment="1">
      <alignment horizontal="center"/>
    </xf>
    <xf numFmtId="0" fontId="1" fillId="1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5" xfId="0" applyNumberFormat="1" applyFont="1" applyFill="1" applyBorder="1" applyAlignment="1" applyProtection="1">
      <alignment horizontal="center" vertical="center" wrapText="1"/>
    </xf>
    <xf numFmtId="0" fontId="0" fillId="0" borderId="6" xfId="0" applyBorder="1" applyAlignment="1">
      <alignment horizontal="center" vertical="center" wrapText="1"/>
    </xf>
  </cellXfs>
  <cellStyles count="166">
    <cellStyle name="20 % - Accent1" xfId="1" builtinId="30" hidden="1"/>
    <cellStyle name="20 % - Accent2" xfId="2" builtinId="34" hidden="1"/>
    <cellStyle name="20 % - Accent3" xfId="3" builtinId="38" hidden="1"/>
    <cellStyle name="20 % - Accent4" xfId="4" builtinId="42" hidden="1"/>
    <cellStyle name="20 % - Accent5" xfId="5" builtinId="46" hidden="1"/>
    <cellStyle name="20 % - Accent6" xfId="6" builtinId="50" hidden="1"/>
    <cellStyle name="40 % - Accent1" xfId="7" builtinId="31" hidden="1"/>
    <cellStyle name="40 % - Accent2" xfId="8" builtinId="35" hidden="1"/>
    <cellStyle name="40 % - Accent3" xfId="9" builtinId="39" hidden="1"/>
    <cellStyle name="40 % - Accent4" xfId="10" builtinId="43" hidden="1"/>
    <cellStyle name="40 % - Accent5" xfId="11" builtinId="47" hidden="1"/>
    <cellStyle name="40 % - Accent6" xfId="12" builtinId="51" hidden="1"/>
    <cellStyle name="60 % - Accent1" xfId="13" builtinId="32" hidden="1"/>
    <cellStyle name="60 % - Accent2" xfId="14" builtinId="36" hidden="1"/>
    <cellStyle name="60 % - Accent3" xfId="15" builtinId="40" hidden="1"/>
    <cellStyle name="60 % - Accent4" xfId="16" builtinId="44" hidden="1"/>
    <cellStyle name="60 % - Accent5" xfId="17" builtinId="48" hidden="1"/>
    <cellStyle name="60 % - Accent6" xfId="18" builtinId="52" hidden="1"/>
    <cellStyle name="Accent1" xfId="19" builtinId="29" hidden="1"/>
    <cellStyle name="Accent2" xfId="20" builtinId="33" hidden="1"/>
    <cellStyle name="Accent3" xfId="21" builtinId="37" hidden="1"/>
    <cellStyle name="Accent4" xfId="22" builtinId="41" hidden="1"/>
    <cellStyle name="Accent5" xfId="23" builtinId="45" hidden="1"/>
    <cellStyle name="Accent6" xfId="24" builtinId="49" hidden="1"/>
    <cellStyle name="Avertissement" xfId="25" builtinId="11" hidden="1"/>
    <cellStyle name="Bon" xfId="26" builtinId="26" hidden="1"/>
    <cellStyle name="Calcul" xfId="27" builtinId="22" hidden="1"/>
    <cellStyle name="Cellule liée" xfId="28" builtinId="24" hidden="1"/>
    <cellStyle name="Date" xfId="29"/>
    <cellStyle name="Date Longue" xfId="39"/>
    <cellStyle name="Entier" xfId="30"/>
    <cellStyle name="Entrée" xfId="31" builtinId="20" hidden="1"/>
    <cellStyle name="Heures" xfId="41"/>
    <cellStyle name="Insatisfaisant" xfId="32" builtinId="27" hidden="1"/>
    <cellStyle name="Lien hypertexte" xfId="33" builtinId="8"/>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Lien hypertexte visité" xfId="112" builtinId="9" hidden="1"/>
    <cellStyle name="Lien hypertexte visité" xfId="113" builtinId="9" hidden="1"/>
    <cellStyle name="Lien hypertexte visité" xfId="114" builtinId="9" hidden="1"/>
    <cellStyle name="Lien hypertexte visité" xfId="115" builtinId="9" hidden="1"/>
    <cellStyle name="Lien hypertexte visité" xfId="116" builtinId="9" hidden="1"/>
    <cellStyle name="Lien hypertexte visité" xfId="117" builtinId="9" hidden="1"/>
    <cellStyle name="Lien hypertexte visité" xfId="118" builtinId="9" hidden="1"/>
    <cellStyle name="Lien hypertexte visité" xfId="119" builtinId="9" hidden="1"/>
    <cellStyle name="Lien hypertexte visité" xfId="120" builtinId="9" hidden="1"/>
    <cellStyle name="Lien hypertexte visité" xfId="121" builtinId="9" hidden="1"/>
    <cellStyle name="Lien hypertexte visité" xfId="122" builtinId="9" hidden="1"/>
    <cellStyle name="Lien hypertexte visité" xfId="123" builtinId="9" hidden="1"/>
    <cellStyle name="Lien hypertexte visité" xfId="124" builtinId="9" hidden="1"/>
    <cellStyle name="Lien hypertexte visité" xfId="125" builtinId="9" hidden="1"/>
    <cellStyle name="Lien hypertexte visité" xfId="126" builtinId="9" hidden="1"/>
    <cellStyle name="Lien hypertexte visité" xfId="127" builtinId="9" hidden="1"/>
    <cellStyle name="Lien hypertexte visité" xfId="128"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Milliers" xfId="34" builtinId="3" customBuiltin="1"/>
    <cellStyle name="Milliers [0]" xfId="35" builtinId="6" hidden="1"/>
    <cellStyle name="Monétaire" xfId="36" builtinId="4" hidden="1"/>
    <cellStyle name="Monétaire [0]" xfId="37" builtinId="7" hidden="1"/>
    <cellStyle name="Neutre" xfId="38" builtinId="28" hidden="1"/>
    <cellStyle name="Normal" xfId="0" builtinId="0" customBuiltin="1"/>
    <cellStyle name="Pourcentage" xfId="40" builtinId="5" customBuiltin="1"/>
    <cellStyle name="Remarque" xfId="42" builtinId="10" hidden="1"/>
    <cellStyle name="Sortie" xfId="43" builtinId="21" hidden="1"/>
    <cellStyle name="Sous-Titre" xfId="44"/>
    <cellStyle name="Texte explicatif" xfId="45" builtinId="53" hidden="1"/>
    <cellStyle name="Titre" xfId="46"/>
    <cellStyle name="Titre " xfId="47" builtinId="15" hidden="1"/>
    <cellStyle name="Titre 1" xfId="48" builtinId="16" hidden="1"/>
    <cellStyle name="Titre 2" xfId="49" builtinId="17" hidden="1"/>
    <cellStyle name="Titre 3" xfId="50" builtinId="18" hidden="1"/>
    <cellStyle name="Titre 4" xfId="51" builtinId="19" hidden="1"/>
    <cellStyle name="Total" xfId="52" builtinId="25" hidden="1"/>
    <cellStyle name="Vérification de cellule" xfId="53" builtinId="23"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 Id="rId3"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12</xdr:col>
      <xdr:colOff>249936</xdr:colOff>
      <xdr:row>38</xdr:row>
      <xdr:rowOff>6096</xdr:rowOff>
    </xdr:to>
    <xdr:pic>
      <xdr:nvPicPr>
        <xdr:cNvPr id="2" name="Image 1" descr="Pont_V35V50_fig136.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77200" y="1371600"/>
          <a:ext cx="6010656" cy="540105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5</xdr:col>
      <xdr:colOff>0</xdr:colOff>
      <xdr:row>111</xdr:row>
      <xdr:rowOff>121920</xdr:rowOff>
    </xdr:from>
    <xdr:to>
      <xdr:col>12</xdr:col>
      <xdr:colOff>359280</xdr:colOff>
      <xdr:row>146</xdr:row>
      <xdr:rowOff>144288</xdr:rowOff>
    </xdr:to>
    <xdr:pic>
      <xdr:nvPicPr>
        <xdr:cNvPr id="4" name="Image 3" descr="Pont_V1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77200" y="18572480"/>
          <a:ext cx="6120000" cy="538684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5</xdr:col>
      <xdr:colOff>20320</xdr:colOff>
      <xdr:row>58</xdr:row>
      <xdr:rowOff>0</xdr:rowOff>
    </xdr:from>
    <xdr:to>
      <xdr:col>12</xdr:col>
      <xdr:colOff>220536</xdr:colOff>
      <xdr:row>88</xdr:row>
      <xdr:rowOff>61978</xdr:rowOff>
    </xdr:to>
    <xdr:pic>
      <xdr:nvPicPr>
        <xdr:cNvPr id="6" name="Image 5" descr="Pont_GB.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97520" y="9845040"/>
          <a:ext cx="5960936" cy="5294378"/>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s://www.mgcn.nl/database/mg-framenummers" TargetMode="External"/><Relationship Id="rId2" Type="http://schemas.openxmlformats.org/officeDocument/2006/relationships/hyperlink" Target="http://www.thisoldtractor.com/guzzitech.dk/gb_en_technical_moto-guzzi-frame-numbers.ht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ovag.fr/index.php/marque-vw/bon-a-savoir/decodage-vin-numero-de-serie" TargetMode="External"/><Relationship Id="rId4" Type="http://schemas.openxmlformats.org/officeDocument/2006/relationships/hyperlink" Target="http://sovag.fr/index.php/marque-vw/bon-a-savoir/decodage-vin-numero-de-serie" TargetMode="External"/><Relationship Id="rId5" Type="http://schemas.openxmlformats.org/officeDocument/2006/relationships/hyperlink" Target="http://sovag.fr/index.php/marque-vw/bon-a-savoir/decodage-vin-numero-de-serie" TargetMode="External"/><Relationship Id="rId1" Type="http://schemas.openxmlformats.org/officeDocument/2006/relationships/hyperlink" Target="https://www.mgcn.nl/database/mg-framenummers" TargetMode="External"/><Relationship Id="rId2" Type="http://schemas.openxmlformats.org/officeDocument/2006/relationships/hyperlink" Target="http://www.thisoldtractor.com/guzzitech.dk/gb_en_technical_moto-guzzi-frame-number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pageSetUpPr fitToPage="1"/>
  </sheetPr>
  <dimension ref="A1:F46"/>
  <sheetViews>
    <sheetView topLeftCell="A4" zoomScale="125" workbookViewId="0">
      <selection activeCell="A24" sqref="A24"/>
    </sheetView>
  </sheetViews>
  <sheetFormatPr baseColWidth="10" defaultColWidth="12.83203125" defaultRowHeight="12" x14ac:dyDescent="0"/>
  <cols>
    <col min="1" max="1" width="85" style="627" customWidth="1"/>
    <col min="2" max="2" width="13.33203125" style="627" customWidth="1"/>
    <col min="3" max="3" width="4.33203125" style="627" customWidth="1"/>
    <col min="4" max="4" width="11" style="627" customWidth="1"/>
    <col min="5" max="5" width="12.33203125" style="627" customWidth="1"/>
    <col min="6" max="6" width="17.1640625" style="627" customWidth="1"/>
    <col min="7" max="16384" width="12.83203125" style="627"/>
  </cols>
  <sheetData>
    <row r="1" spans="1:6" ht="21">
      <c r="A1" s="623" t="s">
        <v>49</v>
      </c>
      <c r="B1" s="624"/>
      <c r="C1" s="624"/>
      <c r="D1" s="625"/>
      <c r="E1" s="625"/>
      <c r="F1" s="626"/>
    </row>
    <row r="2" spans="1:6" ht="21">
      <c r="A2" s="623"/>
      <c r="B2" s="624"/>
      <c r="C2" s="624"/>
      <c r="D2" s="625"/>
      <c r="E2" s="625"/>
      <c r="F2" s="626"/>
    </row>
    <row r="3" spans="1:6">
      <c r="A3" s="705" t="s">
        <v>50</v>
      </c>
    </row>
    <row r="4" spans="1:6">
      <c r="A4" s="705"/>
    </row>
    <row r="5" spans="1:6">
      <c r="A5" s="705" t="s">
        <v>51</v>
      </c>
    </row>
    <row r="6" spans="1:6">
      <c r="A6" s="705" t="s">
        <v>52</v>
      </c>
    </row>
    <row r="7" spans="1:6">
      <c r="A7" s="705" t="s">
        <v>53</v>
      </c>
      <c r="B7" s="629"/>
      <c r="D7" s="629"/>
      <c r="E7" s="629"/>
    </row>
    <row r="8" spans="1:6">
      <c r="A8" s="705" t="s">
        <v>85</v>
      </c>
      <c r="B8" s="629"/>
      <c r="D8" s="629"/>
      <c r="E8" s="629"/>
    </row>
    <row r="9" spans="1:6">
      <c r="A9" s="705" t="s">
        <v>86</v>
      </c>
      <c r="B9" s="629"/>
      <c r="D9" s="629"/>
      <c r="E9" s="629"/>
    </row>
    <row r="10" spans="1:6">
      <c r="A10" s="705" t="s">
        <v>87</v>
      </c>
      <c r="B10" s="629"/>
      <c r="D10" s="629"/>
      <c r="E10" s="629"/>
    </row>
    <row r="11" spans="1:6">
      <c r="A11" s="705" t="s">
        <v>2277</v>
      </c>
      <c r="B11" s="624"/>
      <c r="C11" s="630"/>
      <c r="D11" s="629"/>
      <c r="E11" s="629"/>
    </row>
    <row r="12" spans="1:6">
      <c r="A12" s="705" t="s">
        <v>88</v>
      </c>
      <c r="B12" s="629"/>
      <c r="D12" s="629"/>
      <c r="E12" s="629"/>
    </row>
    <row r="13" spans="1:6">
      <c r="A13" s="705" t="s">
        <v>0</v>
      </c>
      <c r="B13" s="629"/>
      <c r="D13" s="629"/>
      <c r="E13" s="629"/>
    </row>
    <row r="14" spans="1:6">
      <c r="A14" s="705"/>
      <c r="B14" s="629"/>
      <c r="D14" s="629"/>
      <c r="E14" s="629"/>
    </row>
    <row r="15" spans="1:6" ht="48">
      <c r="A15" s="705" t="s">
        <v>2278</v>
      </c>
      <c r="B15" s="629"/>
      <c r="D15" s="629"/>
      <c r="E15" s="629"/>
    </row>
    <row r="16" spans="1:6">
      <c r="A16" s="705"/>
      <c r="B16" s="629"/>
      <c r="D16" s="629"/>
      <c r="E16" s="629"/>
    </row>
    <row r="17" spans="1:5" ht="36">
      <c r="A17" s="705" t="s">
        <v>1</v>
      </c>
      <c r="B17" s="629"/>
      <c r="D17" s="629"/>
      <c r="E17" s="629"/>
    </row>
    <row r="18" spans="1:5">
      <c r="A18" s="705"/>
      <c r="B18" s="629"/>
      <c r="D18" s="629"/>
      <c r="E18" s="629"/>
    </row>
    <row r="19" spans="1:5">
      <c r="A19" s="705" t="s">
        <v>2</v>
      </c>
      <c r="B19" s="629"/>
      <c r="D19" s="629"/>
      <c r="E19" s="629"/>
    </row>
    <row r="20" spans="1:5" ht="13">
      <c r="A20" s="628"/>
      <c r="B20" s="629"/>
      <c r="D20" s="629"/>
      <c r="E20" s="629"/>
    </row>
    <row r="21" spans="1:5">
      <c r="A21" s="705" t="s">
        <v>2252</v>
      </c>
      <c r="B21" s="629"/>
      <c r="D21" s="629"/>
      <c r="E21" s="629"/>
    </row>
    <row r="22" spans="1:5">
      <c r="B22" s="629"/>
      <c r="D22" s="629"/>
      <c r="E22" s="629"/>
    </row>
    <row r="23" spans="1:5">
      <c r="B23" s="629"/>
      <c r="D23" s="629"/>
      <c r="E23" s="629"/>
    </row>
    <row r="24" spans="1:5">
      <c r="B24" s="629"/>
      <c r="D24" s="629"/>
      <c r="E24" s="629"/>
    </row>
    <row r="25" spans="1:5">
      <c r="B25" s="629"/>
      <c r="D25" s="629"/>
      <c r="E25" s="629"/>
    </row>
    <row r="26" spans="1:5">
      <c r="B26" s="629"/>
      <c r="D26" s="629"/>
      <c r="E26" s="629"/>
    </row>
    <row r="27" spans="1:5">
      <c r="B27" s="629"/>
      <c r="D27" s="629"/>
      <c r="E27" s="629"/>
    </row>
    <row r="28" spans="1:5">
      <c r="B28" s="629"/>
      <c r="D28" s="629"/>
      <c r="E28" s="629"/>
    </row>
    <row r="29" spans="1:5">
      <c r="B29" s="629"/>
      <c r="D29" s="629"/>
      <c r="E29" s="629"/>
    </row>
    <row r="30" spans="1:5">
      <c r="B30" s="629"/>
      <c r="D30" s="629"/>
      <c r="E30" s="629"/>
    </row>
    <row r="31" spans="1:5">
      <c r="B31" s="629"/>
      <c r="D31" s="629"/>
      <c r="E31" s="629"/>
    </row>
    <row r="32" spans="1:5">
      <c r="B32" s="629"/>
      <c r="D32" s="629"/>
      <c r="E32" s="629"/>
    </row>
    <row r="33" spans="2:5">
      <c r="B33" s="629"/>
      <c r="D33" s="629"/>
      <c r="E33" s="629"/>
    </row>
    <row r="34" spans="2:5">
      <c r="B34" s="629"/>
      <c r="D34" s="629"/>
      <c r="E34" s="629"/>
    </row>
    <row r="35" spans="2:5">
      <c r="B35" s="629"/>
      <c r="D35" s="629"/>
      <c r="E35" s="629"/>
    </row>
    <row r="36" spans="2:5">
      <c r="B36" s="629"/>
      <c r="D36" s="629"/>
      <c r="E36" s="629"/>
    </row>
    <row r="37" spans="2:5">
      <c r="B37" s="629"/>
      <c r="D37" s="629"/>
      <c r="E37" s="629"/>
    </row>
    <row r="38" spans="2:5">
      <c r="B38" s="629"/>
      <c r="D38" s="629"/>
      <c r="E38" s="629"/>
    </row>
    <row r="39" spans="2:5">
      <c r="B39" s="629"/>
      <c r="D39" s="629"/>
      <c r="E39" s="629"/>
    </row>
    <row r="40" spans="2:5">
      <c r="B40" s="629"/>
      <c r="D40" s="629"/>
      <c r="E40" s="629"/>
    </row>
    <row r="41" spans="2:5">
      <c r="B41" s="629"/>
      <c r="D41" s="629"/>
      <c r="E41" s="629"/>
    </row>
    <row r="42" spans="2:5">
      <c r="B42" s="629"/>
      <c r="D42" s="629"/>
      <c r="E42" s="629"/>
    </row>
    <row r="43" spans="2:5">
      <c r="B43" s="629"/>
      <c r="D43" s="629"/>
      <c r="E43" s="629"/>
    </row>
    <row r="44" spans="2:5">
      <c r="B44" s="629"/>
      <c r="D44" s="629"/>
      <c r="E44" s="629"/>
    </row>
    <row r="45" spans="2:5">
      <c r="B45" s="629"/>
      <c r="D45" s="629"/>
      <c r="E45" s="629"/>
    </row>
    <row r="46" spans="2:5">
      <c r="B46" s="629"/>
      <c r="D46" s="629"/>
      <c r="E46" s="629"/>
    </row>
  </sheetData>
  <phoneticPr fontId="6" type="noConversion"/>
  <pageMargins left="0.59" right="0.59" top="0.59" bottom="0.71" header="0.31" footer="0.31"/>
  <headerFooter>
    <oddHeader>&amp;L&amp;C&amp;9&amp;A&amp;R&amp;9&amp;D</oddHeader>
    <oddFooter>&amp;L&amp;C&amp;9&amp;P/&amp;N&amp;R&amp;9&amp;F</oddFoot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pageSetUpPr fitToPage="1"/>
  </sheetPr>
  <dimension ref="A1:J156"/>
  <sheetViews>
    <sheetView zoomScale="125" workbookViewId="0">
      <pane ySplit="1" topLeftCell="A76" activePane="bottomLeft" state="frozenSplit"/>
      <selection pane="bottomLeft" activeCell="C96" sqref="C96"/>
    </sheetView>
  </sheetViews>
  <sheetFormatPr baseColWidth="10" defaultRowHeight="12" x14ac:dyDescent="0"/>
  <cols>
    <col min="1" max="1" width="26.5" style="7" bestFit="1" customWidth="1"/>
    <col min="2" max="2" width="15.6640625" style="28" bestFit="1" customWidth="1"/>
    <col min="3" max="3" width="7.5" style="7" bestFit="1" customWidth="1"/>
    <col min="4" max="4" width="45.5" style="7" customWidth="1"/>
    <col min="5" max="16384" width="10.83203125" style="7"/>
  </cols>
  <sheetData>
    <row r="1" spans="1:4" s="34" customFormat="1" ht="72">
      <c r="A1" s="326" t="s">
        <v>1558</v>
      </c>
      <c r="B1" s="38" t="s">
        <v>2276</v>
      </c>
      <c r="C1" s="38" t="s">
        <v>1702</v>
      </c>
      <c r="D1" s="33" t="s">
        <v>1461</v>
      </c>
    </row>
    <row r="2" spans="1:4" s="34" customFormat="1">
      <c r="A2" s="27" t="s">
        <v>1483</v>
      </c>
      <c r="B2" s="4" t="s">
        <v>1671</v>
      </c>
      <c r="C2" s="20" t="s">
        <v>364</v>
      </c>
      <c r="D2" s="159" t="s">
        <v>74</v>
      </c>
    </row>
    <row r="3" spans="1:4" s="34" customFormat="1">
      <c r="A3" s="27" t="s">
        <v>1940</v>
      </c>
      <c r="B3" s="4" t="s">
        <v>1672</v>
      </c>
      <c r="C3" s="20" t="s">
        <v>364</v>
      </c>
      <c r="D3" s="159" t="s">
        <v>619</v>
      </c>
    </row>
    <row r="4" spans="1:4" s="34" customFormat="1">
      <c r="A4" s="27" t="s">
        <v>403</v>
      </c>
      <c r="B4" s="133">
        <v>435.5</v>
      </c>
      <c r="C4" s="20" t="s">
        <v>364</v>
      </c>
      <c r="D4" s="159" t="s">
        <v>619</v>
      </c>
    </row>
    <row r="5" spans="1:4" s="34" customFormat="1">
      <c r="A5" s="27" t="s">
        <v>1723</v>
      </c>
      <c r="B5" s="4" t="s">
        <v>1671</v>
      </c>
      <c r="C5" s="20" t="s">
        <v>364</v>
      </c>
      <c r="D5" s="159" t="s">
        <v>74</v>
      </c>
    </row>
    <row r="6" spans="1:4" s="34" customFormat="1">
      <c r="A6" s="27" t="s">
        <v>402</v>
      </c>
      <c r="B6" s="12" t="s">
        <v>1673</v>
      </c>
      <c r="C6" s="20" t="s">
        <v>364</v>
      </c>
      <c r="D6" s="22" t="s">
        <v>2171</v>
      </c>
    </row>
    <row r="7" spans="1:4" s="34" customFormat="1">
      <c r="A7" s="27" t="s">
        <v>1275</v>
      </c>
      <c r="B7" s="4" t="s">
        <v>1671</v>
      </c>
      <c r="C7" s="20" t="s">
        <v>364</v>
      </c>
      <c r="D7" s="159" t="s">
        <v>74</v>
      </c>
    </row>
    <row r="8" spans="1:4" s="34" customFormat="1">
      <c r="A8" s="27" t="s">
        <v>1927</v>
      </c>
      <c r="B8" s="158" t="s">
        <v>1919</v>
      </c>
      <c r="C8" s="20" t="s">
        <v>364</v>
      </c>
      <c r="D8" s="159" t="s">
        <v>619</v>
      </c>
    </row>
    <row r="9" spans="1:4" s="34" customFormat="1">
      <c r="A9" s="27" t="s">
        <v>202</v>
      </c>
      <c r="B9" s="4"/>
      <c r="C9" s="20" t="s">
        <v>364</v>
      </c>
      <c r="D9" s="22"/>
    </row>
    <row r="10" spans="1:4" s="34" customFormat="1">
      <c r="A10" s="27" t="s">
        <v>1973</v>
      </c>
      <c r="B10" s="158" t="s">
        <v>1919</v>
      </c>
      <c r="C10" s="20" t="s">
        <v>364</v>
      </c>
      <c r="D10" s="159" t="s">
        <v>619</v>
      </c>
    </row>
    <row r="11" spans="1:4" s="34" customFormat="1">
      <c r="A11" s="27" t="s">
        <v>262</v>
      </c>
      <c r="B11" s="12" t="s">
        <v>1673</v>
      </c>
      <c r="C11" s="20" t="s">
        <v>364</v>
      </c>
      <c r="D11" s="159" t="s">
        <v>619</v>
      </c>
    </row>
    <row r="12" spans="1:4" s="34" customFormat="1">
      <c r="A12" s="27" t="s">
        <v>1180</v>
      </c>
      <c r="B12" s="4"/>
      <c r="C12" s="20" t="s">
        <v>364</v>
      </c>
      <c r="D12" s="22"/>
    </row>
    <row r="13" spans="1:4" s="34" customFormat="1">
      <c r="A13" s="27" t="s">
        <v>2122</v>
      </c>
      <c r="B13" s="4"/>
      <c r="C13" s="20"/>
      <c r="D13" s="22"/>
    </row>
    <row r="14" spans="1:4" s="34" customFormat="1" ht="13" thickBot="1">
      <c r="A14" s="308" t="s">
        <v>775</v>
      </c>
      <c r="B14" s="327">
        <v>435.5</v>
      </c>
      <c r="C14" s="328" t="s">
        <v>364</v>
      </c>
      <c r="D14" s="329" t="s">
        <v>619</v>
      </c>
    </row>
    <row r="15" spans="1:4" s="34" customFormat="1" ht="13" thickTop="1">
      <c r="A15" s="76" t="s">
        <v>1810</v>
      </c>
      <c r="B15" s="32" t="s">
        <v>1671</v>
      </c>
      <c r="C15" s="95" t="s">
        <v>364</v>
      </c>
      <c r="D15" s="239" t="s">
        <v>74</v>
      </c>
    </row>
    <row r="16" spans="1:4" s="34" customFormat="1">
      <c r="A16" s="27" t="s">
        <v>1484</v>
      </c>
      <c r="B16" s="4" t="s">
        <v>1672</v>
      </c>
      <c r="C16" s="20" t="s">
        <v>364</v>
      </c>
      <c r="D16" s="159" t="s">
        <v>619</v>
      </c>
    </row>
    <row r="17" spans="1:4" s="34" customFormat="1">
      <c r="A17" s="27" t="s">
        <v>885</v>
      </c>
      <c r="B17" s="158">
        <v>458</v>
      </c>
      <c r="C17" s="20" t="s">
        <v>364</v>
      </c>
      <c r="D17" s="159" t="s">
        <v>619</v>
      </c>
    </row>
    <row r="18" spans="1:4" s="34" customFormat="1">
      <c r="A18" s="27" t="s">
        <v>1108</v>
      </c>
      <c r="B18" s="4" t="s">
        <v>1671</v>
      </c>
      <c r="C18" s="20" t="s">
        <v>364</v>
      </c>
      <c r="D18" s="159" t="s">
        <v>619</v>
      </c>
    </row>
    <row r="19" spans="1:4" s="34" customFormat="1">
      <c r="A19" s="27" t="s">
        <v>1515</v>
      </c>
      <c r="B19" s="4" t="s">
        <v>1671</v>
      </c>
      <c r="C19" s="20" t="s">
        <v>364</v>
      </c>
      <c r="D19" s="159" t="s">
        <v>619</v>
      </c>
    </row>
    <row r="20" spans="1:4" s="34" customFormat="1">
      <c r="A20" s="27" t="s">
        <v>1926</v>
      </c>
      <c r="B20" s="158" t="s">
        <v>1919</v>
      </c>
      <c r="C20" s="20" t="s">
        <v>364</v>
      </c>
      <c r="D20" s="159" t="s">
        <v>619</v>
      </c>
    </row>
    <row r="21" spans="1:4" s="34" customFormat="1" ht="13" thickBot="1">
      <c r="A21" s="308" t="s">
        <v>1687</v>
      </c>
      <c r="B21" s="310" t="s">
        <v>2033</v>
      </c>
      <c r="C21" s="328" t="s">
        <v>364</v>
      </c>
      <c r="D21" s="319" t="s">
        <v>2171</v>
      </c>
    </row>
    <row r="22" spans="1:4" s="34" customFormat="1" ht="13" thickTop="1">
      <c r="A22" s="76" t="s">
        <v>1136</v>
      </c>
      <c r="B22" s="32" t="s">
        <v>1673</v>
      </c>
      <c r="C22" s="95" t="s">
        <v>364</v>
      </c>
      <c r="D22" s="239" t="s">
        <v>619</v>
      </c>
    </row>
    <row r="23" spans="1:4" s="34" customFormat="1">
      <c r="A23" s="27" t="s">
        <v>1516</v>
      </c>
      <c r="B23" s="158" t="s">
        <v>1919</v>
      </c>
      <c r="C23" s="20" t="s">
        <v>364</v>
      </c>
      <c r="D23" s="159" t="s">
        <v>619</v>
      </c>
    </row>
    <row r="24" spans="1:4" s="34" customFormat="1">
      <c r="A24" s="27" t="s">
        <v>973</v>
      </c>
      <c r="B24" s="133">
        <v>435.5</v>
      </c>
      <c r="C24" s="20" t="s">
        <v>364</v>
      </c>
      <c r="D24" s="22" t="s">
        <v>619</v>
      </c>
    </row>
    <row r="25" spans="1:4" s="34" customFormat="1">
      <c r="A25" s="27" t="s">
        <v>1613</v>
      </c>
      <c r="B25" s="158">
        <v>458</v>
      </c>
      <c r="C25" s="20" t="s">
        <v>364</v>
      </c>
      <c r="D25" s="159" t="s">
        <v>619</v>
      </c>
    </row>
    <row r="26" spans="1:4" s="34" customFormat="1">
      <c r="A26" s="27" t="s">
        <v>2034</v>
      </c>
      <c r="B26" s="4" t="s">
        <v>2035</v>
      </c>
      <c r="C26" s="20" t="s">
        <v>364</v>
      </c>
      <c r="D26" s="22" t="s">
        <v>2171</v>
      </c>
    </row>
    <row r="27" spans="1:4" s="34" customFormat="1">
      <c r="A27" s="27" t="s">
        <v>60</v>
      </c>
      <c r="B27" s="4" t="s">
        <v>1673</v>
      </c>
      <c r="C27" s="20" t="s">
        <v>364</v>
      </c>
      <c r="D27" s="159" t="s">
        <v>619</v>
      </c>
    </row>
    <row r="28" spans="1:4" s="34" customFormat="1">
      <c r="A28" s="27" t="s">
        <v>1614</v>
      </c>
      <c r="B28" s="158" t="s">
        <v>1919</v>
      </c>
      <c r="C28" s="20" t="s">
        <v>364</v>
      </c>
      <c r="D28" s="159" t="s">
        <v>619</v>
      </c>
    </row>
    <row r="29" spans="1:4" s="34" customFormat="1" ht="24">
      <c r="A29" s="27" t="s">
        <v>1495</v>
      </c>
      <c r="B29" s="12" t="s">
        <v>1918</v>
      </c>
      <c r="C29" s="20" t="s">
        <v>364</v>
      </c>
      <c r="D29" s="159" t="s">
        <v>619</v>
      </c>
    </row>
    <row r="30" spans="1:4" s="34" customFormat="1" ht="13" thickBot="1">
      <c r="A30" s="308" t="s">
        <v>464</v>
      </c>
      <c r="B30" s="327">
        <v>435.5</v>
      </c>
      <c r="C30" s="328" t="s">
        <v>364</v>
      </c>
      <c r="D30" s="319" t="s">
        <v>619</v>
      </c>
    </row>
    <row r="31" spans="1:4" s="34" customFormat="1" ht="13" thickTop="1">
      <c r="A31" s="76" t="s">
        <v>777</v>
      </c>
      <c r="B31" s="238" t="s">
        <v>1919</v>
      </c>
      <c r="C31" s="95" t="s">
        <v>364</v>
      </c>
      <c r="D31" s="239" t="s">
        <v>619</v>
      </c>
    </row>
    <row r="32" spans="1:4" s="34" customFormat="1">
      <c r="A32" s="27" t="s">
        <v>1711</v>
      </c>
      <c r="B32" s="4"/>
      <c r="C32" s="20" t="s">
        <v>364</v>
      </c>
      <c r="D32" s="22"/>
    </row>
    <row r="33" spans="1:10" s="34" customFormat="1">
      <c r="A33" s="27" t="s">
        <v>1322</v>
      </c>
      <c r="B33" s="158" t="s">
        <v>1919</v>
      </c>
      <c r="C33" s="20" t="s">
        <v>364</v>
      </c>
      <c r="D33" s="159" t="s">
        <v>619</v>
      </c>
    </row>
    <row r="34" spans="1:10" s="34" customFormat="1">
      <c r="A34" s="27" t="s">
        <v>1896</v>
      </c>
      <c r="B34" s="158">
        <v>458</v>
      </c>
      <c r="C34" s="20" t="s">
        <v>364</v>
      </c>
      <c r="D34" s="22"/>
    </row>
    <row r="35" spans="1:10" s="34" customFormat="1">
      <c r="A35" s="27" t="s">
        <v>307</v>
      </c>
      <c r="B35" s="4" t="s">
        <v>793</v>
      </c>
      <c r="C35" s="20" t="s">
        <v>1465</v>
      </c>
      <c r="D35" s="22" t="s">
        <v>2171</v>
      </c>
    </row>
    <row r="36" spans="1:10" s="34" customFormat="1">
      <c r="A36" s="27" t="s">
        <v>1412</v>
      </c>
      <c r="B36" s="4"/>
      <c r="C36" s="20"/>
      <c r="D36" s="22"/>
    </row>
    <row r="37" spans="1:10" s="34" customFormat="1">
      <c r="A37" s="27" t="s">
        <v>778</v>
      </c>
      <c r="B37" s="35">
        <v>458</v>
      </c>
      <c r="C37" s="20" t="s">
        <v>364</v>
      </c>
      <c r="D37" s="22"/>
    </row>
    <row r="38" spans="1:10" s="34" customFormat="1">
      <c r="A38" s="27" t="s">
        <v>1459</v>
      </c>
      <c r="B38" s="158" t="s">
        <v>1919</v>
      </c>
      <c r="C38" s="20" t="s">
        <v>364</v>
      </c>
      <c r="D38" s="159" t="s">
        <v>619</v>
      </c>
    </row>
    <row r="39" spans="1:10" s="34" customFormat="1">
      <c r="A39" s="27" t="s">
        <v>1839</v>
      </c>
      <c r="B39" s="158" t="s">
        <v>1919</v>
      </c>
      <c r="C39" s="20" t="s">
        <v>364</v>
      </c>
      <c r="D39" s="159" t="s">
        <v>619</v>
      </c>
    </row>
    <row r="40" spans="1:10" s="34" customFormat="1">
      <c r="A40" s="27" t="s">
        <v>1458</v>
      </c>
      <c r="B40" s="158" t="s">
        <v>1919</v>
      </c>
      <c r="C40" s="20" t="s">
        <v>364</v>
      </c>
      <c r="D40" s="159" t="s">
        <v>2171</v>
      </c>
    </row>
    <row r="41" spans="1:10" s="34" customFormat="1">
      <c r="A41" s="27" t="s">
        <v>412</v>
      </c>
      <c r="B41" s="4"/>
      <c r="C41" s="20"/>
      <c r="D41" s="22"/>
    </row>
    <row r="42" spans="1:10" s="34" customFormat="1">
      <c r="A42" s="13" t="s">
        <v>400</v>
      </c>
      <c r="B42" s="4" t="s">
        <v>793</v>
      </c>
      <c r="C42" s="20" t="s">
        <v>1465</v>
      </c>
      <c r="D42" s="499" t="s">
        <v>2003</v>
      </c>
    </row>
    <row r="43" spans="1:10" s="34" customFormat="1">
      <c r="A43" s="13" t="s">
        <v>2032</v>
      </c>
      <c r="B43" s="4"/>
      <c r="C43" s="20" t="s">
        <v>1465</v>
      </c>
      <c r="D43" s="499"/>
    </row>
    <row r="44" spans="1:10" s="34" customFormat="1">
      <c r="A44" s="13" t="s">
        <v>250</v>
      </c>
      <c r="B44" s="4"/>
      <c r="C44" s="20" t="s">
        <v>1465</v>
      </c>
      <c r="D44" s="23"/>
    </row>
    <row r="45" spans="1:10" s="149" customFormat="1">
      <c r="A45" s="141" t="s">
        <v>2116</v>
      </c>
      <c r="B45" s="535"/>
      <c r="C45" s="20" t="s">
        <v>1465</v>
      </c>
      <c r="D45" s="486"/>
      <c r="E45" s="34"/>
      <c r="F45" s="34"/>
      <c r="G45" s="34"/>
      <c r="H45" s="34"/>
      <c r="I45" s="34"/>
      <c r="J45" s="34"/>
    </row>
    <row r="46" spans="1:10" s="149" customFormat="1">
      <c r="A46" s="13" t="s">
        <v>2029</v>
      </c>
      <c r="B46" s="486"/>
      <c r="C46" s="20" t="s">
        <v>1465</v>
      </c>
      <c r="D46" s="486"/>
      <c r="E46" s="34"/>
      <c r="F46" s="34"/>
      <c r="G46" s="34"/>
      <c r="H46" s="34"/>
      <c r="I46" s="34"/>
      <c r="J46" s="34"/>
    </row>
    <row r="47" spans="1:10" s="149" customFormat="1" ht="13" thickBot="1">
      <c r="A47" s="266" t="s">
        <v>2115</v>
      </c>
      <c r="B47" s="529"/>
      <c r="C47" s="267" t="s">
        <v>1465</v>
      </c>
      <c r="D47" s="529"/>
      <c r="E47" s="34"/>
      <c r="F47" s="34"/>
      <c r="G47" s="34"/>
      <c r="H47" s="34"/>
      <c r="I47" s="34"/>
      <c r="J47" s="34"/>
    </row>
    <row r="48" spans="1:10" s="34" customFormat="1">
      <c r="A48" s="76" t="s">
        <v>779</v>
      </c>
      <c r="B48" s="32" t="s">
        <v>600</v>
      </c>
      <c r="C48" s="95" t="s">
        <v>622</v>
      </c>
      <c r="D48" s="240"/>
    </row>
    <row r="49" spans="1:4" s="34" customFormat="1">
      <c r="A49" s="27" t="s">
        <v>267</v>
      </c>
      <c r="B49" s="4" t="s">
        <v>600</v>
      </c>
      <c r="C49" s="20" t="s">
        <v>1697</v>
      </c>
      <c r="D49" s="22"/>
    </row>
    <row r="50" spans="1:4" s="34" customFormat="1">
      <c r="A50" s="27" t="s">
        <v>2162</v>
      </c>
      <c r="B50" s="4" t="s">
        <v>1540</v>
      </c>
      <c r="C50" s="202" t="s">
        <v>1697</v>
      </c>
      <c r="D50" s="22" t="s">
        <v>533</v>
      </c>
    </row>
    <row r="51" spans="1:4" s="34" customFormat="1">
      <c r="A51" s="27" t="s">
        <v>1660</v>
      </c>
      <c r="B51" s="4" t="s">
        <v>1540</v>
      </c>
      <c r="C51" s="20" t="s">
        <v>1697</v>
      </c>
      <c r="D51" s="22"/>
    </row>
    <row r="52" spans="1:4" s="34" customFormat="1" ht="13" thickBot="1">
      <c r="A52" s="308" t="s">
        <v>1662</v>
      </c>
      <c r="B52" s="310" t="s">
        <v>1540</v>
      </c>
      <c r="C52" s="328" t="s">
        <v>1302</v>
      </c>
      <c r="D52" s="319"/>
    </row>
    <row r="53" spans="1:4" s="34" customFormat="1" ht="13" thickTop="1">
      <c r="A53" s="76" t="s">
        <v>1643</v>
      </c>
      <c r="B53" s="32" t="s">
        <v>1600</v>
      </c>
      <c r="C53" s="95" t="s">
        <v>1302</v>
      </c>
      <c r="D53" s="240"/>
    </row>
    <row r="54" spans="1:4" s="34" customFormat="1">
      <c r="A54" s="27" t="s">
        <v>1982</v>
      </c>
      <c r="B54" s="4" t="s">
        <v>600</v>
      </c>
      <c r="C54" s="20" t="s">
        <v>622</v>
      </c>
      <c r="D54" s="22"/>
    </row>
    <row r="55" spans="1:4" s="34" customFormat="1">
      <c r="A55" s="27" t="s">
        <v>641</v>
      </c>
      <c r="B55" s="4" t="s">
        <v>1540</v>
      </c>
      <c r="C55" s="202" t="s">
        <v>1302</v>
      </c>
      <c r="D55" s="22" t="s">
        <v>138</v>
      </c>
    </row>
    <row r="56" spans="1:4" s="34" customFormat="1">
      <c r="A56" s="27" t="s">
        <v>144</v>
      </c>
      <c r="B56" s="4" t="s">
        <v>1540</v>
      </c>
      <c r="C56" s="202" t="s">
        <v>1302</v>
      </c>
      <c r="D56" s="22" t="s">
        <v>138</v>
      </c>
    </row>
    <row r="57" spans="1:4" s="34" customFormat="1">
      <c r="A57" s="27" t="s">
        <v>847</v>
      </c>
      <c r="B57" s="4" t="s">
        <v>1087</v>
      </c>
      <c r="C57" s="20" t="s">
        <v>1302</v>
      </c>
      <c r="D57" s="22"/>
    </row>
    <row r="58" spans="1:4" s="34" customFormat="1">
      <c r="A58" s="27" t="s">
        <v>1588</v>
      </c>
      <c r="B58" s="4" t="s">
        <v>1540</v>
      </c>
      <c r="C58" s="20" t="s">
        <v>622</v>
      </c>
      <c r="D58" s="22"/>
    </row>
    <row r="59" spans="1:4" s="34" customFormat="1">
      <c r="A59" s="27" t="s">
        <v>1200</v>
      </c>
      <c r="B59" s="4" t="s">
        <v>1540</v>
      </c>
      <c r="C59" s="202" t="s">
        <v>1302</v>
      </c>
      <c r="D59" s="24"/>
    </row>
    <row r="60" spans="1:4" s="34" customFormat="1">
      <c r="A60" s="27" t="s">
        <v>293</v>
      </c>
      <c r="B60" s="4" t="s">
        <v>1540</v>
      </c>
      <c r="C60" s="202" t="s">
        <v>294</v>
      </c>
      <c r="D60" s="24" t="s">
        <v>1220</v>
      </c>
    </row>
    <row r="61" spans="1:4" s="34" customFormat="1">
      <c r="A61" s="27" t="s">
        <v>1233</v>
      </c>
      <c r="B61" s="4"/>
      <c r="C61" s="4"/>
      <c r="D61" s="22"/>
    </row>
    <row r="62" spans="1:4" s="34" customFormat="1">
      <c r="A62" s="27" t="s">
        <v>1438</v>
      </c>
      <c r="B62" s="4">
        <v>390</v>
      </c>
      <c r="C62" s="20" t="s">
        <v>1302</v>
      </c>
      <c r="D62" s="22"/>
    </row>
    <row r="63" spans="1:4" s="34" customFormat="1">
      <c r="A63" s="27" t="s">
        <v>1809</v>
      </c>
      <c r="B63" s="4" t="s">
        <v>731</v>
      </c>
      <c r="C63" s="20" t="s">
        <v>1302</v>
      </c>
      <c r="D63" s="22"/>
    </row>
    <row r="64" spans="1:4" s="34" customFormat="1">
      <c r="A64" s="84" t="s">
        <v>660</v>
      </c>
      <c r="B64" s="78"/>
      <c r="C64" s="304" t="s">
        <v>294</v>
      </c>
      <c r="D64" s="262"/>
    </row>
    <row r="65" spans="1:4" s="34" customFormat="1">
      <c r="A65" s="84" t="s">
        <v>1216</v>
      </c>
      <c r="B65" s="78"/>
      <c r="C65" s="261" t="s">
        <v>209</v>
      </c>
      <c r="D65" s="262" t="s">
        <v>1095</v>
      </c>
    </row>
    <row r="66" spans="1:4" s="34" customFormat="1">
      <c r="A66" s="84" t="s">
        <v>1857</v>
      </c>
      <c r="B66" s="78"/>
      <c r="C66" s="78" t="s">
        <v>209</v>
      </c>
      <c r="D66" s="262" t="s">
        <v>1095</v>
      </c>
    </row>
    <row r="67" spans="1:4" s="34" customFormat="1">
      <c r="A67" s="27" t="s">
        <v>276</v>
      </c>
      <c r="B67" s="4"/>
      <c r="C67" s="472" t="s">
        <v>209</v>
      </c>
      <c r="D67" s="22" t="s">
        <v>1095</v>
      </c>
    </row>
    <row r="68" spans="1:4" s="34" customFormat="1">
      <c r="A68" s="27" t="s">
        <v>2129</v>
      </c>
      <c r="B68" s="4"/>
      <c r="C68" s="472" t="s">
        <v>10</v>
      </c>
      <c r="D68" s="22"/>
    </row>
    <row r="69" spans="1:4" s="34" customFormat="1" ht="13" thickBot="1">
      <c r="A69" s="85" t="s">
        <v>6</v>
      </c>
      <c r="B69" s="520"/>
      <c r="C69" s="634" t="s">
        <v>10</v>
      </c>
      <c r="D69" s="635"/>
    </row>
    <row r="70" spans="1:4" s="34" customFormat="1" ht="14" thickTop="1" thickBot="1">
      <c r="A70" s="441" t="s">
        <v>2152</v>
      </c>
      <c r="B70" s="439"/>
      <c r="C70" s="449" t="s">
        <v>209</v>
      </c>
      <c r="D70" s="450" t="s">
        <v>1095</v>
      </c>
    </row>
    <row r="71" spans="1:4" ht="37" thickTop="1">
      <c r="A71" s="76" t="s">
        <v>2002</v>
      </c>
      <c r="B71" s="32" t="s">
        <v>1540</v>
      </c>
      <c r="C71" s="95" t="s">
        <v>712</v>
      </c>
      <c r="D71" s="241" t="s">
        <v>1712</v>
      </c>
    </row>
    <row r="72" spans="1:4">
      <c r="A72" s="27" t="s">
        <v>2061</v>
      </c>
      <c r="B72" s="4"/>
      <c r="C72" s="20"/>
      <c r="D72" s="22"/>
    </row>
    <row r="73" spans="1:4">
      <c r="A73" s="27" t="s">
        <v>1661</v>
      </c>
      <c r="B73" s="4" t="s">
        <v>1540</v>
      </c>
      <c r="C73" s="20" t="s">
        <v>1302</v>
      </c>
      <c r="D73" s="22"/>
    </row>
    <row r="74" spans="1:4">
      <c r="A74" s="27" t="s">
        <v>290</v>
      </c>
      <c r="B74" s="4" t="s">
        <v>731</v>
      </c>
      <c r="C74" s="20" t="s">
        <v>1302</v>
      </c>
      <c r="D74" s="22"/>
    </row>
    <row r="75" spans="1:4">
      <c r="A75" s="27" t="s">
        <v>300</v>
      </c>
      <c r="B75" s="32">
        <v>410</v>
      </c>
      <c r="C75" s="95" t="s">
        <v>1302</v>
      </c>
      <c r="D75" s="26"/>
    </row>
    <row r="76" spans="1:4">
      <c r="A76" s="27" t="s">
        <v>157</v>
      </c>
      <c r="B76" s="4">
        <v>475</v>
      </c>
      <c r="C76" s="20" t="s">
        <v>1302</v>
      </c>
      <c r="D76" s="22"/>
    </row>
    <row r="77" spans="1:4">
      <c r="A77" s="27" t="s">
        <v>2139</v>
      </c>
      <c r="B77" s="4">
        <v>410</v>
      </c>
      <c r="C77" s="20" t="s">
        <v>1302</v>
      </c>
      <c r="D77" s="22"/>
    </row>
    <row r="78" spans="1:4">
      <c r="A78" s="27" t="s">
        <v>1842</v>
      </c>
      <c r="B78" s="4" t="s">
        <v>1540</v>
      </c>
      <c r="C78" s="20" t="s">
        <v>1302</v>
      </c>
      <c r="D78" s="22"/>
    </row>
    <row r="79" spans="1:4">
      <c r="A79" s="27" t="s">
        <v>1754</v>
      </c>
      <c r="B79" s="4" t="s">
        <v>731</v>
      </c>
      <c r="C79" s="20" t="s">
        <v>1302</v>
      </c>
      <c r="D79" s="22"/>
    </row>
    <row r="80" spans="1:4">
      <c r="A80" s="27" t="s">
        <v>1406</v>
      </c>
      <c r="B80" s="4" t="s">
        <v>731</v>
      </c>
      <c r="C80" s="20" t="s">
        <v>1302</v>
      </c>
      <c r="D80" s="22"/>
    </row>
    <row r="81" spans="1:4">
      <c r="A81" s="27" t="s">
        <v>1179</v>
      </c>
      <c r="B81" s="4" t="s">
        <v>731</v>
      </c>
      <c r="C81" s="20" t="s">
        <v>1302</v>
      </c>
      <c r="D81" s="22"/>
    </row>
    <row r="82" spans="1:4">
      <c r="A82" s="27" t="s">
        <v>631</v>
      </c>
      <c r="B82" s="4" t="s">
        <v>1600</v>
      </c>
      <c r="C82" s="20" t="s">
        <v>712</v>
      </c>
      <c r="D82" s="22"/>
    </row>
    <row r="83" spans="1:4">
      <c r="A83" s="27" t="s">
        <v>205</v>
      </c>
      <c r="B83" s="4" t="s">
        <v>1600</v>
      </c>
      <c r="C83" s="20" t="s">
        <v>1302</v>
      </c>
      <c r="D83" s="22"/>
    </row>
    <row r="84" spans="1:4" ht="36">
      <c r="A84" s="27" t="s">
        <v>2099</v>
      </c>
      <c r="B84" s="4" t="s">
        <v>1196</v>
      </c>
      <c r="C84" s="12" t="s">
        <v>1644</v>
      </c>
      <c r="D84" s="24" t="s">
        <v>448</v>
      </c>
    </row>
    <row r="85" spans="1:4">
      <c r="A85" s="27" t="s">
        <v>1601</v>
      </c>
      <c r="B85" s="4" t="s">
        <v>1196</v>
      </c>
      <c r="C85" s="20" t="s">
        <v>1302</v>
      </c>
      <c r="D85" s="22"/>
    </row>
    <row r="86" spans="1:4">
      <c r="A86" s="27" t="s">
        <v>860</v>
      </c>
      <c r="B86" s="4" t="s">
        <v>1196</v>
      </c>
      <c r="C86" s="20" t="s">
        <v>1302</v>
      </c>
      <c r="D86" s="22"/>
    </row>
    <row r="87" spans="1:4">
      <c r="A87" s="27" t="s">
        <v>1889</v>
      </c>
      <c r="B87" s="4" t="s">
        <v>1196</v>
      </c>
      <c r="C87" s="20" t="s">
        <v>1302</v>
      </c>
      <c r="D87" s="22"/>
    </row>
    <row r="88" spans="1:4">
      <c r="A88" s="27" t="s">
        <v>1205</v>
      </c>
      <c r="B88" s="4"/>
      <c r="C88" s="20"/>
      <c r="D88" s="22"/>
    </row>
    <row r="89" spans="1:4">
      <c r="A89" s="13" t="s">
        <v>1032</v>
      </c>
      <c r="B89" s="4" t="s">
        <v>1195</v>
      </c>
      <c r="C89" s="20" t="s">
        <v>1465</v>
      </c>
      <c r="D89" s="22" t="s">
        <v>1952</v>
      </c>
    </row>
    <row r="90" spans="1:4">
      <c r="A90" s="13" t="s">
        <v>1954</v>
      </c>
      <c r="B90" s="4" t="s">
        <v>1195</v>
      </c>
      <c r="C90" s="20" t="s">
        <v>1465</v>
      </c>
      <c r="D90" s="22" t="s">
        <v>1952</v>
      </c>
    </row>
    <row r="91" spans="1:4">
      <c r="A91" s="27" t="s">
        <v>1547</v>
      </c>
      <c r="B91" s="4" t="s">
        <v>1147</v>
      </c>
      <c r="C91" s="20" t="s">
        <v>1465</v>
      </c>
      <c r="D91" s="22" t="s">
        <v>1952</v>
      </c>
    </row>
    <row r="92" spans="1:4">
      <c r="A92" s="27" t="s">
        <v>2020</v>
      </c>
      <c r="B92" s="4">
        <v>400</v>
      </c>
      <c r="C92" s="20" t="s">
        <v>1465</v>
      </c>
      <c r="D92" s="22" t="s">
        <v>1952</v>
      </c>
    </row>
    <row r="93" spans="1:4">
      <c r="A93" s="27" t="s">
        <v>679</v>
      </c>
      <c r="B93" s="4" t="s">
        <v>1195</v>
      </c>
      <c r="C93" s="20" t="s">
        <v>1465</v>
      </c>
      <c r="D93" s="22" t="s">
        <v>1952</v>
      </c>
    </row>
    <row r="94" spans="1:4">
      <c r="A94" s="27" t="s">
        <v>1363</v>
      </c>
      <c r="B94" s="4">
        <v>390</v>
      </c>
    </row>
    <row r="95" spans="1:4">
      <c r="A95" s="834" t="s">
        <v>1596</v>
      </c>
      <c r="B95" s="492" t="s">
        <v>1196</v>
      </c>
      <c r="C95" s="261" t="s">
        <v>1302</v>
      </c>
      <c r="D95" s="262"/>
    </row>
    <row r="96" spans="1:4" ht="13" thickBot="1">
      <c r="A96" s="838" t="s">
        <v>2512</v>
      </c>
      <c r="B96" s="836"/>
      <c r="C96" s="840" t="s">
        <v>2516</v>
      </c>
      <c r="D96" s="839"/>
    </row>
    <row r="97" spans="1:4" ht="13" thickTop="1">
      <c r="A97" s="141" t="s">
        <v>1393</v>
      </c>
      <c r="B97" s="242">
        <v>475</v>
      </c>
      <c r="C97" s="95" t="s">
        <v>1465</v>
      </c>
      <c r="D97" s="243"/>
    </row>
    <row r="98" spans="1:4">
      <c r="A98" s="27" t="s">
        <v>1834</v>
      </c>
      <c r="B98" s="4" t="s">
        <v>1195</v>
      </c>
      <c r="C98" s="20" t="s">
        <v>1465</v>
      </c>
      <c r="D98" s="22" t="s">
        <v>1952</v>
      </c>
    </row>
    <row r="99" spans="1:4">
      <c r="A99" s="27" t="s">
        <v>1453</v>
      </c>
      <c r="B99" s="4" t="s">
        <v>1195</v>
      </c>
      <c r="C99" s="20" t="s">
        <v>1465</v>
      </c>
      <c r="D99" s="22" t="s">
        <v>1952</v>
      </c>
    </row>
    <row r="100" spans="1:4">
      <c r="A100" s="13" t="s">
        <v>206</v>
      </c>
      <c r="B100" s="4"/>
      <c r="C100" s="21" t="s">
        <v>209</v>
      </c>
      <c r="D100" s="23" t="s">
        <v>1095</v>
      </c>
    </row>
    <row r="101" spans="1:4">
      <c r="A101" s="27" t="s">
        <v>2082</v>
      </c>
      <c r="B101" s="4" t="s">
        <v>1088</v>
      </c>
      <c r="C101" s="20" t="s">
        <v>1465</v>
      </c>
      <c r="D101" s="22"/>
    </row>
    <row r="102" spans="1:4">
      <c r="A102" s="27" t="s">
        <v>1206</v>
      </c>
      <c r="B102" s="4" t="s">
        <v>1088</v>
      </c>
      <c r="C102" s="20" t="s">
        <v>1465</v>
      </c>
      <c r="D102" s="22"/>
    </row>
    <row r="103" spans="1:4">
      <c r="A103" s="27" t="s">
        <v>1553</v>
      </c>
      <c r="B103" s="4">
        <v>470</v>
      </c>
      <c r="C103" s="20" t="s">
        <v>1465</v>
      </c>
      <c r="D103" s="22" t="s">
        <v>1952</v>
      </c>
    </row>
    <row r="104" spans="1:4">
      <c r="A104" s="27" t="s">
        <v>1517</v>
      </c>
      <c r="B104" s="4">
        <v>470</v>
      </c>
      <c r="C104" s="472" t="s">
        <v>2172</v>
      </c>
      <c r="D104" s="22"/>
    </row>
    <row r="105" spans="1:4">
      <c r="A105" s="13" t="s">
        <v>1686</v>
      </c>
      <c r="B105" s="4">
        <v>470</v>
      </c>
      <c r="C105" s="472" t="s">
        <v>2172</v>
      </c>
      <c r="D105" s="22" t="s">
        <v>1952</v>
      </c>
    </row>
    <row r="106" spans="1:4">
      <c r="A106" s="13" t="s">
        <v>891</v>
      </c>
      <c r="B106" s="4">
        <v>470</v>
      </c>
      <c r="C106" s="472" t="s">
        <v>2172</v>
      </c>
      <c r="D106" s="22" t="s">
        <v>1952</v>
      </c>
    </row>
    <row r="107" spans="1:4">
      <c r="A107" s="27" t="s">
        <v>1802</v>
      </c>
      <c r="B107" s="4">
        <v>470</v>
      </c>
      <c r="C107" s="20" t="s">
        <v>1465</v>
      </c>
      <c r="D107" s="22"/>
    </row>
    <row r="108" spans="1:4">
      <c r="A108" s="27" t="s">
        <v>1577</v>
      </c>
      <c r="B108" s="4">
        <v>470</v>
      </c>
      <c r="C108" s="472" t="s">
        <v>2172</v>
      </c>
      <c r="D108" s="22" t="s">
        <v>1952</v>
      </c>
    </row>
    <row r="109" spans="1:4" s="25" customFormat="1">
      <c r="A109" s="13" t="s">
        <v>2125</v>
      </c>
      <c r="B109" s="4">
        <v>470</v>
      </c>
      <c r="C109" s="472" t="s">
        <v>2172</v>
      </c>
      <c r="D109" s="22" t="s">
        <v>1952</v>
      </c>
    </row>
    <row r="110" spans="1:4">
      <c r="A110" s="13" t="s">
        <v>1497</v>
      </c>
      <c r="B110" s="4">
        <v>470</v>
      </c>
      <c r="C110" s="472" t="s">
        <v>2172</v>
      </c>
      <c r="D110" s="22" t="s">
        <v>1952</v>
      </c>
    </row>
    <row r="111" spans="1:4">
      <c r="A111" s="27" t="s">
        <v>1235</v>
      </c>
      <c r="B111" s="4">
        <v>470</v>
      </c>
      <c r="C111" s="20" t="s">
        <v>1465</v>
      </c>
      <c r="D111" s="22"/>
    </row>
    <row r="112" spans="1:4">
      <c r="A112" s="13" t="s">
        <v>1036</v>
      </c>
      <c r="B112" s="4">
        <v>470</v>
      </c>
      <c r="C112" s="20" t="s">
        <v>1465</v>
      </c>
      <c r="D112" s="24"/>
    </row>
    <row r="113" spans="1:4">
      <c r="A113" s="27" t="s">
        <v>1433</v>
      </c>
      <c r="B113" s="4">
        <v>470</v>
      </c>
      <c r="C113" s="20" t="s">
        <v>1465</v>
      </c>
      <c r="D113" s="24"/>
    </row>
    <row r="114" spans="1:4">
      <c r="A114" s="13" t="s">
        <v>1035</v>
      </c>
      <c r="B114" s="4">
        <v>470</v>
      </c>
      <c r="C114" s="20" t="s">
        <v>1465</v>
      </c>
      <c r="D114" s="22" t="s">
        <v>1952</v>
      </c>
    </row>
    <row r="115" spans="1:4">
      <c r="A115" s="27" t="s">
        <v>1387</v>
      </c>
      <c r="B115" s="4">
        <v>470</v>
      </c>
      <c r="C115" s="20" t="s">
        <v>1465</v>
      </c>
      <c r="D115" s="22" t="s">
        <v>1952</v>
      </c>
    </row>
    <row r="116" spans="1:4">
      <c r="A116" s="13" t="s">
        <v>1960</v>
      </c>
      <c r="B116" s="4">
        <v>470</v>
      </c>
      <c r="C116" s="20" t="s">
        <v>1465</v>
      </c>
      <c r="D116" s="22" t="s">
        <v>1952</v>
      </c>
    </row>
    <row r="117" spans="1:4">
      <c r="A117" s="13" t="s">
        <v>201</v>
      </c>
      <c r="B117" s="4">
        <v>470</v>
      </c>
      <c r="C117" s="20" t="s">
        <v>1465</v>
      </c>
      <c r="D117" s="22" t="s">
        <v>1952</v>
      </c>
    </row>
    <row r="118" spans="1:4">
      <c r="A118" s="13" t="s">
        <v>708</v>
      </c>
      <c r="B118" s="4">
        <v>470</v>
      </c>
      <c r="C118" s="20" t="s">
        <v>1465</v>
      </c>
      <c r="D118" s="22" t="s">
        <v>1952</v>
      </c>
    </row>
    <row r="119" spans="1:4">
      <c r="A119" s="13" t="s">
        <v>1405</v>
      </c>
      <c r="B119" s="4">
        <v>470</v>
      </c>
      <c r="C119" s="20" t="s">
        <v>1465</v>
      </c>
      <c r="D119" s="22" t="s">
        <v>1952</v>
      </c>
    </row>
    <row r="120" spans="1:4">
      <c r="A120" s="13" t="s">
        <v>962</v>
      </c>
      <c r="B120" s="4">
        <v>470</v>
      </c>
      <c r="C120" s="20" t="s">
        <v>1465</v>
      </c>
      <c r="D120" s="22" t="s">
        <v>1952</v>
      </c>
    </row>
    <row r="121" spans="1:4">
      <c r="A121" s="13" t="s">
        <v>704</v>
      </c>
      <c r="B121" s="4">
        <v>470</v>
      </c>
      <c r="C121" s="20" t="s">
        <v>1465</v>
      </c>
      <c r="D121" s="22" t="s">
        <v>1952</v>
      </c>
    </row>
    <row r="122" spans="1:4">
      <c r="A122" s="13" t="s">
        <v>1353</v>
      </c>
      <c r="B122" s="4">
        <v>470</v>
      </c>
      <c r="C122" s="20" t="s">
        <v>1465</v>
      </c>
      <c r="D122" s="22" t="s">
        <v>1952</v>
      </c>
    </row>
    <row r="123" spans="1:4">
      <c r="A123" s="13" t="s">
        <v>894</v>
      </c>
      <c r="B123" s="4">
        <v>470</v>
      </c>
      <c r="C123" s="20" t="s">
        <v>1465</v>
      </c>
      <c r="D123" s="22" t="s">
        <v>1952</v>
      </c>
    </row>
    <row r="124" spans="1:4">
      <c r="A124" s="13" t="s">
        <v>1521</v>
      </c>
      <c r="B124" s="4">
        <v>470</v>
      </c>
      <c r="C124" s="472" t="s">
        <v>2172</v>
      </c>
      <c r="D124" s="22"/>
    </row>
    <row r="125" spans="1:4">
      <c r="A125" s="13" t="s">
        <v>189</v>
      </c>
      <c r="B125" s="4">
        <v>470</v>
      </c>
      <c r="C125" s="472" t="s">
        <v>2172</v>
      </c>
      <c r="D125" s="22" t="s">
        <v>1952</v>
      </c>
    </row>
    <row r="126" spans="1:4">
      <c r="A126" s="27" t="s">
        <v>475</v>
      </c>
      <c r="B126" s="4"/>
      <c r="C126" s="39" t="s">
        <v>209</v>
      </c>
      <c r="D126" s="23" t="s">
        <v>1095</v>
      </c>
    </row>
    <row r="127" spans="1:4">
      <c r="A127" s="27" t="s">
        <v>1747</v>
      </c>
      <c r="B127" s="4" t="s">
        <v>794</v>
      </c>
      <c r="C127" s="39" t="s">
        <v>1619</v>
      </c>
      <c r="D127" s="22" t="s">
        <v>1952</v>
      </c>
    </row>
    <row r="128" spans="1:4">
      <c r="A128" s="27" t="s">
        <v>1745</v>
      </c>
      <c r="B128" s="4" t="s">
        <v>794</v>
      </c>
      <c r="C128" s="39" t="s">
        <v>1619</v>
      </c>
      <c r="D128" s="22" t="s">
        <v>1952</v>
      </c>
    </row>
    <row r="129" spans="1:4">
      <c r="A129" s="13" t="s">
        <v>2105</v>
      </c>
      <c r="B129" s="4" t="s">
        <v>794</v>
      </c>
      <c r="C129" s="39" t="s">
        <v>1619</v>
      </c>
      <c r="D129" s="22" t="s">
        <v>1952</v>
      </c>
    </row>
    <row r="130" spans="1:4">
      <c r="A130" s="13" t="s">
        <v>1808</v>
      </c>
      <c r="B130" s="4" t="s">
        <v>794</v>
      </c>
      <c r="C130" s="39" t="s">
        <v>1619</v>
      </c>
      <c r="D130" s="22" t="s">
        <v>1952</v>
      </c>
    </row>
    <row r="131" spans="1:4">
      <c r="A131" s="13" t="s">
        <v>1428</v>
      </c>
      <c r="B131" s="4" t="s">
        <v>794</v>
      </c>
      <c r="C131" s="39" t="s">
        <v>1619</v>
      </c>
      <c r="D131" s="22" t="s">
        <v>1952</v>
      </c>
    </row>
    <row r="132" spans="1:4">
      <c r="A132" s="13" t="s">
        <v>1514</v>
      </c>
      <c r="B132" s="4" t="s">
        <v>794</v>
      </c>
      <c r="C132" s="39" t="s">
        <v>1619</v>
      </c>
      <c r="D132" s="22" t="s">
        <v>1952</v>
      </c>
    </row>
    <row r="133" spans="1:4">
      <c r="A133" s="13" t="s">
        <v>257</v>
      </c>
      <c r="B133" s="4" t="s">
        <v>794</v>
      </c>
      <c r="C133" s="39" t="s">
        <v>1619</v>
      </c>
      <c r="D133" s="22" t="s">
        <v>1952</v>
      </c>
    </row>
    <row r="134" spans="1:4">
      <c r="A134" s="27" t="s">
        <v>1710</v>
      </c>
      <c r="B134" s="4" t="s">
        <v>794</v>
      </c>
      <c r="C134" s="39" t="s">
        <v>1619</v>
      </c>
      <c r="D134" s="22" t="s">
        <v>1952</v>
      </c>
    </row>
    <row r="135" spans="1:4">
      <c r="A135" s="27" t="s">
        <v>2037</v>
      </c>
      <c r="B135" s="4" t="s">
        <v>794</v>
      </c>
      <c r="C135" s="39" t="s">
        <v>1619</v>
      </c>
      <c r="D135" s="22" t="s">
        <v>1952</v>
      </c>
    </row>
    <row r="136" spans="1:4">
      <c r="A136" s="13" t="s">
        <v>1602</v>
      </c>
      <c r="B136" s="4" t="s">
        <v>794</v>
      </c>
      <c r="C136" s="39" t="s">
        <v>1619</v>
      </c>
      <c r="D136" s="22" t="s">
        <v>1952</v>
      </c>
    </row>
    <row r="137" spans="1:4">
      <c r="A137" s="13" t="s">
        <v>394</v>
      </c>
      <c r="B137" s="4" t="s">
        <v>794</v>
      </c>
      <c r="C137" s="39" t="s">
        <v>1619</v>
      </c>
      <c r="D137" s="22" t="s">
        <v>1952</v>
      </c>
    </row>
    <row r="138" spans="1:4" ht="13" thickBot="1">
      <c r="A138" s="330" t="s">
        <v>1768</v>
      </c>
      <c r="B138" s="310" t="s">
        <v>794</v>
      </c>
      <c r="C138" s="331" t="s">
        <v>1619</v>
      </c>
      <c r="D138" s="319" t="s">
        <v>1952</v>
      </c>
    </row>
    <row r="139" spans="1:4" ht="13" thickTop="1">
      <c r="A139" s="76" t="s">
        <v>1541</v>
      </c>
      <c r="B139" s="112"/>
      <c r="C139" s="244" t="s">
        <v>209</v>
      </c>
      <c r="D139" s="243" t="s">
        <v>1095</v>
      </c>
    </row>
    <row r="140" spans="1:4">
      <c r="A140" s="76" t="s">
        <v>1863</v>
      </c>
      <c r="B140" s="112"/>
      <c r="C140" s="244" t="s">
        <v>209</v>
      </c>
      <c r="D140" s="243" t="s">
        <v>1095</v>
      </c>
    </row>
    <row r="141" spans="1:4">
      <c r="A141" s="76" t="s">
        <v>1868</v>
      </c>
      <c r="B141" s="112"/>
      <c r="C141" s="244" t="s">
        <v>209</v>
      </c>
      <c r="D141" s="243" t="s">
        <v>1095</v>
      </c>
    </row>
    <row r="142" spans="1:4">
      <c r="A142" s="76" t="s">
        <v>1867</v>
      </c>
      <c r="B142" s="112"/>
      <c r="C142" s="244" t="s">
        <v>209</v>
      </c>
      <c r="D142" s="243" t="s">
        <v>1095</v>
      </c>
    </row>
    <row r="143" spans="1:4">
      <c r="A143" s="27" t="s">
        <v>809</v>
      </c>
      <c r="B143" s="4"/>
      <c r="C143" s="472" t="s">
        <v>1619</v>
      </c>
      <c r="D143" s="22"/>
    </row>
    <row r="144" spans="1:4">
      <c r="A144" s="27" t="s">
        <v>298</v>
      </c>
      <c r="B144" s="9"/>
      <c r="C144" s="39" t="s">
        <v>209</v>
      </c>
      <c r="D144" s="23" t="s">
        <v>1095</v>
      </c>
    </row>
    <row r="145" spans="1:4">
      <c r="A145" s="84" t="s">
        <v>54</v>
      </c>
      <c r="B145" s="234"/>
      <c r="C145" s="39" t="s">
        <v>209</v>
      </c>
      <c r="D145" s="23" t="s">
        <v>1095</v>
      </c>
    </row>
    <row r="146" spans="1:4" ht="13" thickBot="1">
      <c r="A146" s="84" t="s">
        <v>1923</v>
      </c>
      <c r="B146" s="234"/>
      <c r="C146" s="524" t="s">
        <v>209</v>
      </c>
      <c r="D146" s="807" t="s">
        <v>1095</v>
      </c>
    </row>
    <row r="147" spans="1:4" ht="13" thickTop="1">
      <c r="A147" s="517" t="s">
        <v>2127</v>
      </c>
      <c r="B147" s="525"/>
      <c r="C147" s="526" t="s">
        <v>1821</v>
      </c>
      <c r="D147" s="243" t="s">
        <v>1095</v>
      </c>
    </row>
    <row r="148" spans="1:4">
      <c r="A148" s="77"/>
      <c r="B148" s="115"/>
      <c r="C148" s="522"/>
      <c r="D148" s="523"/>
    </row>
    <row r="150" spans="1:4">
      <c r="A150" s="77"/>
      <c r="B150" s="31"/>
    </row>
    <row r="151" spans="1:4">
      <c r="A151" s="235" t="s">
        <v>1669</v>
      </c>
      <c r="B151" s="1049" t="s">
        <v>596</v>
      </c>
      <c r="C151" s="1050"/>
      <c r="D151" s="1051"/>
    </row>
    <row r="152" spans="1:4" ht="32" customHeight="1">
      <c r="A152" s="237" t="s">
        <v>1670</v>
      </c>
      <c r="B152" s="1052" t="s">
        <v>224</v>
      </c>
      <c r="C152" s="1050"/>
      <c r="D152" s="1051"/>
    </row>
    <row r="153" spans="1:4">
      <c r="A153" s="236" t="s">
        <v>474</v>
      </c>
    </row>
    <row r="154" spans="1:4">
      <c r="A154" s="29" t="s">
        <v>726</v>
      </c>
    </row>
    <row r="155" spans="1:4">
      <c r="A155" s="156" t="s">
        <v>214</v>
      </c>
    </row>
    <row r="156" spans="1:4">
      <c r="A156" s="157" t="s">
        <v>200</v>
      </c>
    </row>
  </sheetData>
  <mergeCells count="2">
    <mergeCell ref="B151:D151"/>
    <mergeCell ref="B152:D152"/>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pageSetUpPr fitToPage="1"/>
  </sheetPr>
  <dimension ref="A1:G118"/>
  <sheetViews>
    <sheetView tabSelected="1" zoomScale="125" zoomScaleNormal="125" zoomScalePageLayoutView="125" workbookViewId="0">
      <pane ySplit="1" topLeftCell="A26" activePane="bottomLeft" state="frozenSplit"/>
      <selection activeCell="A20" sqref="A20"/>
      <selection pane="bottomLeft" activeCell="C54" sqref="C54"/>
    </sheetView>
  </sheetViews>
  <sheetFormatPr baseColWidth="10" defaultColWidth="12.83203125" defaultRowHeight="13" x14ac:dyDescent="0"/>
  <cols>
    <col min="1" max="1" width="36.6640625" style="66" bestFit="1" customWidth="1"/>
    <col min="2" max="2" width="23.83203125" style="66" bestFit="1" customWidth="1"/>
    <col min="3" max="3" width="28" style="66" customWidth="1"/>
    <col min="4" max="6" width="4" style="66" customWidth="1"/>
    <col min="7" max="7" width="10.5" style="66" bestFit="1" customWidth="1"/>
    <col min="8" max="16384" width="12.83203125" style="66"/>
  </cols>
  <sheetData>
    <row r="1" spans="1:7" s="65" customFormat="1" ht="13" customHeight="1">
      <c r="A1" s="458" t="s">
        <v>1086</v>
      </c>
      <c r="B1" s="199" t="s">
        <v>1132</v>
      </c>
      <c r="C1" s="199" t="s">
        <v>1168</v>
      </c>
      <c r="D1" s="1060" t="s">
        <v>828</v>
      </c>
      <c r="E1" s="1061"/>
      <c r="F1" s="1061"/>
      <c r="G1" s="1062"/>
    </row>
    <row r="2" spans="1:7" s="65" customFormat="1">
      <c r="A2" s="196" t="s">
        <v>1845</v>
      </c>
      <c r="B2" s="197" t="s">
        <v>2401</v>
      </c>
      <c r="C2" s="198" t="s">
        <v>1366</v>
      </c>
      <c r="D2" s="859"/>
      <c r="E2" s="300"/>
      <c r="F2" s="300"/>
      <c r="G2" s="66"/>
    </row>
    <row r="3" spans="1:7">
      <c r="A3" s="163" t="s">
        <v>1513</v>
      </c>
      <c r="B3" s="166" t="s">
        <v>1091</v>
      </c>
      <c r="C3" s="165" t="s">
        <v>97</v>
      </c>
      <c r="D3" s="146"/>
    </row>
    <row r="4" spans="1:7">
      <c r="A4" s="163" t="s">
        <v>1259</v>
      </c>
      <c r="B4" s="166" t="s">
        <v>1260</v>
      </c>
      <c r="C4" s="165" t="s">
        <v>1423</v>
      </c>
      <c r="D4" s="146"/>
    </row>
    <row r="5" spans="1:7" ht="14" thickBot="1">
      <c r="A5" s="163" t="s">
        <v>301</v>
      </c>
      <c r="B5" s="166" t="s">
        <v>1237</v>
      </c>
      <c r="C5" s="165" t="s">
        <v>97</v>
      </c>
      <c r="D5" s="146"/>
    </row>
    <row r="6" spans="1:7" ht="14" thickBot="1">
      <c r="A6" s="163" t="s">
        <v>835</v>
      </c>
      <c r="B6" s="166" t="s">
        <v>871</v>
      </c>
      <c r="C6" s="178" t="s">
        <v>872</v>
      </c>
      <c r="D6" s="869"/>
      <c r="E6" s="870"/>
      <c r="F6" s="871"/>
    </row>
    <row r="7" spans="1:7" ht="14" thickBot="1">
      <c r="A7" s="168" t="s">
        <v>140</v>
      </c>
      <c r="B7" s="166" t="s">
        <v>1008</v>
      </c>
      <c r="C7" s="165" t="s">
        <v>244</v>
      </c>
      <c r="D7" s="146"/>
    </row>
    <row r="8" spans="1:7" ht="14" thickBot="1">
      <c r="A8" s="168" t="s">
        <v>975</v>
      </c>
      <c r="B8" s="166" t="s">
        <v>1008</v>
      </c>
      <c r="C8" s="178" t="s">
        <v>1009</v>
      </c>
      <c r="D8" s="869"/>
      <c r="E8" s="870"/>
      <c r="F8" s="871"/>
    </row>
    <row r="9" spans="1:7">
      <c r="A9" s="163" t="s">
        <v>2018</v>
      </c>
      <c r="B9" s="166" t="s">
        <v>1696</v>
      </c>
      <c r="C9" s="165" t="s">
        <v>1099</v>
      </c>
      <c r="D9" s="146"/>
    </row>
    <row r="10" spans="1:7">
      <c r="A10" s="163" t="s">
        <v>761</v>
      </c>
      <c r="B10" s="166" t="s">
        <v>762</v>
      </c>
      <c r="C10" s="165" t="s">
        <v>1102</v>
      </c>
      <c r="D10" s="146"/>
    </row>
    <row r="11" spans="1:7" s="65" customFormat="1">
      <c r="A11" s="692" t="s">
        <v>1080</v>
      </c>
      <c r="B11" s="694" t="s">
        <v>1054</v>
      </c>
      <c r="C11" s="198" t="s">
        <v>1774</v>
      </c>
      <c r="D11" s="146"/>
      <c r="E11" s="66"/>
      <c r="F11" s="66"/>
      <c r="G11" s="66"/>
    </row>
    <row r="12" spans="1:7">
      <c r="A12" s="169" t="s">
        <v>1370</v>
      </c>
      <c r="B12" s="170" t="s">
        <v>1062</v>
      </c>
      <c r="C12" s="171" t="s">
        <v>1324</v>
      </c>
      <c r="D12" s="146"/>
    </row>
    <row r="13" spans="1:7">
      <c r="A13" s="163" t="s">
        <v>769</v>
      </c>
      <c r="B13" s="166" t="s">
        <v>1775</v>
      </c>
      <c r="C13" s="165" t="s">
        <v>1844</v>
      </c>
      <c r="D13" s="146"/>
    </row>
    <row r="14" spans="1:7">
      <c r="A14" s="163" t="s">
        <v>1748</v>
      </c>
      <c r="B14" s="166" t="s">
        <v>762</v>
      </c>
      <c r="C14" s="165" t="s">
        <v>1266</v>
      </c>
      <c r="D14" s="146"/>
    </row>
    <row r="15" spans="1:7">
      <c r="A15" s="163" t="s">
        <v>633</v>
      </c>
      <c r="B15" s="166" t="s">
        <v>1775</v>
      </c>
      <c r="C15" s="165" t="s">
        <v>790</v>
      </c>
      <c r="D15" s="146"/>
    </row>
    <row r="16" spans="1:7">
      <c r="A16" s="169" t="s">
        <v>1506</v>
      </c>
      <c r="B16" s="170" t="s">
        <v>1507</v>
      </c>
      <c r="C16" s="171" t="s">
        <v>1324</v>
      </c>
      <c r="D16" s="146"/>
    </row>
    <row r="17" spans="1:7">
      <c r="A17" s="163" t="s">
        <v>196</v>
      </c>
      <c r="B17" s="166" t="s">
        <v>1382</v>
      </c>
      <c r="C17" s="165" t="s">
        <v>226</v>
      </c>
      <c r="D17" s="1063" t="s">
        <v>2526</v>
      </c>
      <c r="E17" s="1064"/>
      <c r="F17" s="1065"/>
    </row>
    <row r="18" spans="1:7">
      <c r="A18" s="163" t="s">
        <v>327</v>
      </c>
      <c r="B18" s="166" t="s">
        <v>699</v>
      </c>
      <c r="C18" s="165" t="s">
        <v>226</v>
      </c>
      <c r="D18" s="1063" t="s">
        <v>2526</v>
      </c>
      <c r="E18" s="1064"/>
      <c r="F18" s="1065"/>
    </row>
    <row r="19" spans="1:7">
      <c r="A19" s="163" t="s">
        <v>981</v>
      </c>
      <c r="B19" s="166" t="s">
        <v>1797</v>
      </c>
      <c r="C19" s="165" t="s">
        <v>226</v>
      </c>
      <c r="D19" s="1063" t="s">
        <v>2526</v>
      </c>
      <c r="E19" s="1064"/>
      <c r="F19" s="1065"/>
    </row>
    <row r="20" spans="1:7">
      <c r="A20" s="163" t="s">
        <v>1114</v>
      </c>
      <c r="B20" s="166" t="s">
        <v>2100</v>
      </c>
      <c r="C20" s="165" t="s">
        <v>974</v>
      </c>
      <c r="D20" s="1063" t="s">
        <v>2531</v>
      </c>
      <c r="E20" s="1064"/>
      <c r="F20" s="1065"/>
    </row>
    <row r="21" spans="1:7">
      <c r="A21" s="163" t="s">
        <v>450</v>
      </c>
      <c r="B21" s="166" t="s">
        <v>451</v>
      </c>
      <c r="C21" s="165" t="s">
        <v>226</v>
      </c>
      <c r="D21" s="1063" t="s">
        <v>2526</v>
      </c>
      <c r="E21" s="1064"/>
      <c r="F21" s="1065"/>
    </row>
    <row r="22" spans="1:7">
      <c r="A22" s="163" t="s">
        <v>1117</v>
      </c>
      <c r="B22" s="166" t="s">
        <v>451</v>
      </c>
      <c r="C22" s="165" t="s">
        <v>226</v>
      </c>
      <c r="D22" s="1063" t="s">
        <v>2589</v>
      </c>
      <c r="E22" s="1064"/>
      <c r="F22" s="1065"/>
      <c r="G22" s="974" t="s">
        <v>2526</v>
      </c>
    </row>
    <row r="23" spans="1:7">
      <c r="A23" s="163" t="s">
        <v>1467</v>
      </c>
      <c r="B23" s="166" t="s">
        <v>1797</v>
      </c>
      <c r="C23" s="165" t="s">
        <v>226</v>
      </c>
      <c r="D23" s="1063" t="s">
        <v>2527</v>
      </c>
      <c r="E23" s="1064"/>
      <c r="F23" s="1065"/>
    </row>
    <row r="24" spans="1:7">
      <c r="A24" s="169" t="s">
        <v>1929</v>
      </c>
      <c r="B24" s="170" t="s">
        <v>911</v>
      </c>
      <c r="C24" s="171" t="s">
        <v>226</v>
      </c>
      <c r="D24" s="146"/>
    </row>
    <row r="25" spans="1:7">
      <c r="A25" s="173" t="s">
        <v>1508</v>
      </c>
      <c r="B25" s="174" t="s">
        <v>2511</v>
      </c>
      <c r="C25" s="175" t="s">
        <v>1324</v>
      </c>
      <c r="D25" s="1063" t="s">
        <v>2590</v>
      </c>
      <c r="E25" s="1064"/>
      <c r="F25" s="1065"/>
      <c r="G25" s="974" t="s">
        <v>2528</v>
      </c>
    </row>
    <row r="26" spans="1:7">
      <c r="A26" s="173" t="s">
        <v>1290</v>
      </c>
      <c r="B26" s="176" t="s">
        <v>1291</v>
      </c>
      <c r="C26" s="175" t="s">
        <v>1324</v>
      </c>
      <c r="D26" s="146"/>
    </row>
    <row r="27" spans="1:7">
      <c r="A27" s="163" t="s">
        <v>1081</v>
      </c>
      <c r="B27" s="166" t="s">
        <v>1382</v>
      </c>
      <c r="C27" s="165" t="s">
        <v>226</v>
      </c>
      <c r="D27" s="1063" t="s">
        <v>2529</v>
      </c>
      <c r="E27" s="1064"/>
      <c r="F27" s="1066"/>
    </row>
    <row r="28" spans="1:7">
      <c r="A28" s="163" t="s">
        <v>1549</v>
      </c>
      <c r="B28" s="166" t="s">
        <v>1544</v>
      </c>
      <c r="C28" s="165" t="s">
        <v>1324</v>
      </c>
      <c r="D28" s="1063" t="s">
        <v>2530</v>
      </c>
      <c r="E28" s="1064"/>
      <c r="F28" s="1066"/>
    </row>
    <row r="29" spans="1:7">
      <c r="A29" s="169" t="s">
        <v>1293</v>
      </c>
      <c r="B29" s="170" t="s">
        <v>1504</v>
      </c>
      <c r="C29" s="171" t="s">
        <v>1324</v>
      </c>
      <c r="D29" s="146"/>
    </row>
    <row r="30" spans="1:7">
      <c r="A30" s="163" t="s">
        <v>1325</v>
      </c>
      <c r="B30" s="166" t="s">
        <v>715</v>
      </c>
      <c r="C30" s="167" t="s">
        <v>803</v>
      </c>
      <c r="D30" s="146"/>
    </row>
    <row r="31" spans="1:7">
      <c r="A31" s="163" t="s">
        <v>1100</v>
      </c>
      <c r="B31" s="166" t="s">
        <v>1422</v>
      </c>
      <c r="C31" s="167" t="s">
        <v>1269</v>
      </c>
      <c r="D31" s="146"/>
    </row>
    <row r="32" spans="1:7">
      <c r="A32" s="163" t="s">
        <v>1533</v>
      </c>
      <c r="B32" s="166" t="s">
        <v>1698</v>
      </c>
      <c r="C32" s="167" t="s">
        <v>1341</v>
      </c>
      <c r="D32" s="146"/>
    </row>
    <row r="33" spans="1:7">
      <c r="A33" s="163" t="s">
        <v>280</v>
      </c>
      <c r="B33" s="166" t="s">
        <v>281</v>
      </c>
      <c r="C33" s="165" t="s">
        <v>983</v>
      </c>
      <c r="D33" s="146"/>
    </row>
    <row r="34" spans="1:7">
      <c r="A34" s="169" t="s">
        <v>197</v>
      </c>
      <c r="B34" s="170" t="s">
        <v>1021</v>
      </c>
      <c r="C34" s="171" t="s">
        <v>1324</v>
      </c>
      <c r="D34" s="146"/>
    </row>
    <row r="35" spans="1:7">
      <c r="A35" s="163" t="s">
        <v>1050</v>
      </c>
      <c r="B35" s="166" t="s">
        <v>281</v>
      </c>
      <c r="C35" s="165" t="s">
        <v>1051</v>
      </c>
      <c r="D35" s="1063" t="s">
        <v>1828</v>
      </c>
      <c r="E35" s="1064"/>
      <c r="F35" s="1065"/>
    </row>
    <row r="36" spans="1:7" ht="14" thickBot="1">
      <c r="A36" s="163" t="s">
        <v>1159</v>
      </c>
      <c r="B36" s="166" t="s">
        <v>1696</v>
      </c>
      <c r="C36" s="165" t="s">
        <v>1339</v>
      </c>
      <c r="D36" s="873"/>
      <c r="E36" s="874"/>
      <c r="F36" s="875"/>
    </row>
    <row r="37" spans="1:7">
      <c r="A37" s="163" t="s">
        <v>470</v>
      </c>
      <c r="B37" s="166" t="s">
        <v>468</v>
      </c>
      <c r="C37" s="165" t="s">
        <v>442</v>
      </c>
      <c r="D37" s="146"/>
    </row>
    <row r="38" spans="1:7">
      <c r="A38" s="163" t="s">
        <v>903</v>
      </c>
      <c r="B38" s="166" t="s">
        <v>908</v>
      </c>
      <c r="C38" s="165" t="s">
        <v>304</v>
      </c>
      <c r="D38" s="146"/>
    </row>
    <row r="39" spans="1:7" ht="24">
      <c r="A39" s="168" t="s">
        <v>1094</v>
      </c>
      <c r="B39" s="166" t="s">
        <v>395</v>
      </c>
      <c r="C39" s="165" t="s">
        <v>1770</v>
      </c>
      <c r="D39" s="146"/>
    </row>
    <row r="40" spans="1:7">
      <c r="A40" s="163" t="s">
        <v>759</v>
      </c>
      <c r="B40" s="166" t="s">
        <v>816</v>
      </c>
      <c r="C40" s="165" t="s">
        <v>469</v>
      </c>
      <c r="D40" s="146"/>
    </row>
    <row r="41" spans="1:7">
      <c r="A41" s="163" t="s">
        <v>742</v>
      </c>
      <c r="B41" s="166" t="s">
        <v>395</v>
      </c>
      <c r="C41" s="165" t="s">
        <v>859</v>
      </c>
      <c r="D41" s="146"/>
    </row>
    <row r="42" spans="1:7" ht="36">
      <c r="A42" s="168" t="s">
        <v>553</v>
      </c>
      <c r="B42" s="166" t="s">
        <v>1492</v>
      </c>
      <c r="C42" s="165" t="s">
        <v>1764</v>
      </c>
      <c r="D42" s="297" t="s">
        <v>1218</v>
      </c>
      <c r="E42" s="290"/>
      <c r="F42" s="290"/>
      <c r="G42" s="298"/>
    </row>
    <row r="43" spans="1:7">
      <c r="A43" s="169" t="s">
        <v>890</v>
      </c>
      <c r="B43" s="170" t="s">
        <v>1085</v>
      </c>
      <c r="C43" s="171" t="s">
        <v>1324</v>
      </c>
      <c r="D43" s="146"/>
    </row>
    <row r="44" spans="1:7">
      <c r="A44" s="163" t="s">
        <v>608</v>
      </c>
      <c r="B44" s="166" t="s">
        <v>1382</v>
      </c>
      <c r="C44" s="165" t="s">
        <v>97</v>
      </c>
      <c r="D44" s="1067" t="s">
        <v>2529</v>
      </c>
      <c r="E44" s="1067"/>
      <c r="F44" s="1067"/>
    </row>
    <row r="45" spans="1:7" ht="36">
      <c r="A45" s="693" t="s">
        <v>1798</v>
      </c>
      <c r="B45" s="695" t="s">
        <v>1936</v>
      </c>
      <c r="C45" s="699" t="s">
        <v>141</v>
      </c>
      <c r="D45" s="301" t="s">
        <v>1542</v>
      </c>
      <c r="E45" s="302"/>
      <c r="F45" s="303"/>
      <c r="G45" s="65"/>
    </row>
    <row r="46" spans="1:7">
      <c r="A46" s="168" t="s">
        <v>489</v>
      </c>
      <c r="B46" s="166" t="s">
        <v>1771</v>
      </c>
      <c r="C46" s="165" t="s">
        <v>1324</v>
      </c>
      <c r="D46" s="1063" t="s">
        <v>2540</v>
      </c>
      <c r="E46" s="1064"/>
      <c r="F46" s="1065"/>
    </row>
    <row r="47" spans="1:7">
      <c r="A47" s="168" t="s">
        <v>1197</v>
      </c>
      <c r="B47" s="166" t="s">
        <v>1957</v>
      </c>
      <c r="C47" s="165" t="s">
        <v>1324</v>
      </c>
      <c r="D47" s="146"/>
    </row>
    <row r="48" spans="1:7">
      <c r="A48" s="168" t="s">
        <v>1197</v>
      </c>
      <c r="B48" s="166" t="s">
        <v>1444</v>
      </c>
      <c r="C48" s="697" t="s">
        <v>1956</v>
      </c>
      <c r="D48" s="1068" t="s">
        <v>2542</v>
      </c>
      <c r="E48" s="1064"/>
      <c r="F48" s="1065"/>
    </row>
    <row r="49" spans="1:7">
      <c r="A49" s="168" t="s">
        <v>1198</v>
      </c>
      <c r="B49" s="166" t="s">
        <v>1957</v>
      </c>
      <c r="C49" s="165" t="s">
        <v>1324</v>
      </c>
      <c r="D49" s="146"/>
    </row>
    <row r="50" spans="1:7">
      <c r="A50" s="168" t="s">
        <v>1198</v>
      </c>
      <c r="B50" s="166" t="s">
        <v>1279</v>
      </c>
      <c r="C50" s="165" t="s">
        <v>1074</v>
      </c>
      <c r="D50" s="1067" t="s">
        <v>2541</v>
      </c>
      <c r="E50" s="1067"/>
      <c r="F50" s="1067"/>
    </row>
    <row r="51" spans="1:7">
      <c r="A51" s="163" t="s">
        <v>584</v>
      </c>
      <c r="B51" s="164" t="s">
        <v>1391</v>
      </c>
      <c r="C51" s="165" t="s">
        <v>969</v>
      </c>
      <c r="D51" s="146"/>
    </row>
    <row r="52" spans="1:7">
      <c r="A52" s="163" t="s">
        <v>915</v>
      </c>
      <c r="B52" s="164" t="s">
        <v>796</v>
      </c>
      <c r="C52" s="165" t="s">
        <v>797</v>
      </c>
      <c r="D52" s="146"/>
    </row>
    <row r="53" spans="1:7" ht="26" customHeight="1">
      <c r="A53" s="163" t="s">
        <v>1359</v>
      </c>
      <c r="B53" s="164" t="s">
        <v>1668</v>
      </c>
      <c r="C53" s="165" t="s">
        <v>855</v>
      </c>
      <c r="D53" s="1068" t="s">
        <v>2591</v>
      </c>
      <c r="E53" s="1064"/>
      <c r="F53" s="1065"/>
    </row>
    <row r="54" spans="1:7" ht="26" customHeight="1">
      <c r="A54" s="163" t="s">
        <v>2592</v>
      </c>
      <c r="B54" s="164" t="s">
        <v>1751</v>
      </c>
      <c r="C54" s="165" t="s">
        <v>2593</v>
      </c>
      <c r="D54" s="975"/>
      <c r="E54" s="976"/>
      <c r="F54" s="976"/>
    </row>
    <row r="55" spans="1:7">
      <c r="A55" s="163" t="s">
        <v>416</v>
      </c>
      <c r="B55" s="166" t="s">
        <v>645</v>
      </c>
      <c r="C55" s="165" t="s">
        <v>1324</v>
      </c>
      <c r="D55" s="146"/>
    </row>
    <row r="56" spans="1:7">
      <c r="A56" s="163" t="s">
        <v>646</v>
      </c>
      <c r="B56" s="166" t="s">
        <v>1062</v>
      </c>
      <c r="C56" s="165" t="s">
        <v>1324</v>
      </c>
      <c r="D56" s="1068" t="s">
        <v>2543</v>
      </c>
      <c r="E56" s="1064"/>
      <c r="F56" s="1065"/>
    </row>
    <row r="57" spans="1:7">
      <c r="A57" s="173" t="s">
        <v>366</v>
      </c>
      <c r="B57" s="174" t="s">
        <v>418</v>
      </c>
      <c r="C57" s="175" t="s">
        <v>1324</v>
      </c>
      <c r="D57" s="1068" t="s">
        <v>2543</v>
      </c>
      <c r="E57" s="1064"/>
      <c r="F57" s="1065"/>
    </row>
    <row r="58" spans="1:7">
      <c r="A58" s="173" t="s">
        <v>926</v>
      </c>
      <c r="B58" s="176" t="s">
        <v>352</v>
      </c>
      <c r="C58" s="175" t="s">
        <v>1324</v>
      </c>
      <c r="D58" s="146"/>
    </row>
    <row r="59" spans="1:7">
      <c r="A59" s="163" t="s">
        <v>353</v>
      </c>
      <c r="B59" s="166" t="s">
        <v>1062</v>
      </c>
      <c r="C59" s="165" t="s">
        <v>1324</v>
      </c>
      <c r="D59" s="146"/>
    </row>
    <row r="60" spans="1:7">
      <c r="A60" s="173" t="s">
        <v>1762</v>
      </c>
      <c r="B60" s="174" t="s">
        <v>645</v>
      </c>
      <c r="C60" s="175" t="s">
        <v>1324</v>
      </c>
      <c r="D60" s="146"/>
    </row>
    <row r="61" spans="1:7">
      <c r="A61" s="169" t="s">
        <v>1641</v>
      </c>
      <c r="B61" s="170" t="s">
        <v>235</v>
      </c>
      <c r="C61" s="171" t="s">
        <v>1324</v>
      </c>
      <c r="D61" s="1067" t="s">
        <v>2573</v>
      </c>
      <c r="E61" s="1067"/>
      <c r="F61" s="1067"/>
    </row>
    <row r="62" spans="1:7">
      <c r="A62" s="163" t="s">
        <v>236</v>
      </c>
      <c r="B62" s="166" t="s">
        <v>237</v>
      </c>
      <c r="C62" s="165" t="s">
        <v>1324</v>
      </c>
      <c r="D62" s="1067" t="s">
        <v>2541</v>
      </c>
      <c r="E62" s="1067"/>
      <c r="F62" s="1067"/>
    </row>
    <row r="63" spans="1:7">
      <c r="A63" s="163" t="s">
        <v>238</v>
      </c>
      <c r="B63" s="166" t="s">
        <v>930</v>
      </c>
      <c r="C63" s="165" t="s">
        <v>1324</v>
      </c>
      <c r="D63" s="1063" t="s">
        <v>2530</v>
      </c>
      <c r="E63" s="1064"/>
      <c r="F63" s="1066"/>
    </row>
    <row r="64" spans="1:7" s="67" customFormat="1">
      <c r="A64" s="163" t="s">
        <v>929</v>
      </c>
      <c r="B64" s="166" t="s">
        <v>637</v>
      </c>
      <c r="C64" s="165" t="s">
        <v>1324</v>
      </c>
      <c r="D64" s="1063" t="s">
        <v>2530</v>
      </c>
      <c r="E64" s="1064"/>
      <c r="F64" s="1066"/>
      <c r="G64" s="66"/>
    </row>
    <row r="65" spans="1:7">
      <c r="A65" s="163" t="s">
        <v>638</v>
      </c>
      <c r="B65" s="166" t="s">
        <v>839</v>
      </c>
      <c r="C65" s="165" t="s">
        <v>1324</v>
      </c>
      <c r="D65" s="1063" t="s">
        <v>2574</v>
      </c>
      <c r="E65" s="1064"/>
      <c r="F65" s="1066"/>
      <c r="G65" s="67"/>
    </row>
    <row r="66" spans="1:7">
      <c r="A66" s="163" t="s">
        <v>1004</v>
      </c>
      <c r="B66" s="166" t="s">
        <v>637</v>
      </c>
      <c r="C66" s="165" t="s">
        <v>1324</v>
      </c>
      <c r="D66" s="1063" t="s">
        <v>2574</v>
      </c>
      <c r="E66" s="1064"/>
      <c r="F66" s="1065"/>
    </row>
    <row r="67" spans="1:7">
      <c r="A67" s="163" t="s">
        <v>1166</v>
      </c>
      <c r="B67" s="166" t="s">
        <v>729</v>
      </c>
      <c r="C67" s="165" t="s">
        <v>356</v>
      </c>
      <c r="D67" s="146"/>
    </row>
    <row r="68" spans="1:7">
      <c r="A68" s="163" t="s">
        <v>305</v>
      </c>
      <c r="B68" s="164" t="s">
        <v>1642</v>
      </c>
      <c r="C68" s="165" t="s">
        <v>1475</v>
      </c>
      <c r="D68" s="146"/>
    </row>
    <row r="69" spans="1:7" ht="14" thickBot="1">
      <c r="A69" s="163" t="s">
        <v>1020</v>
      </c>
      <c r="B69" s="166" t="s">
        <v>459</v>
      </c>
      <c r="C69" s="165" t="s">
        <v>460</v>
      </c>
      <c r="D69" s="506"/>
      <c r="E69" s="507"/>
      <c r="F69" s="507"/>
      <c r="G69" s="67"/>
    </row>
    <row r="70" spans="1:7" ht="14" thickBot="1">
      <c r="A70" s="163" t="s">
        <v>858</v>
      </c>
      <c r="B70" s="164" t="s">
        <v>804</v>
      </c>
      <c r="C70" s="165" t="s">
        <v>1139</v>
      </c>
      <c r="D70" s="869"/>
      <c r="E70" s="870"/>
      <c r="F70" s="871"/>
    </row>
    <row r="71" spans="1:7">
      <c r="A71" s="163" t="s">
        <v>993</v>
      </c>
      <c r="B71" s="166" t="s">
        <v>1250</v>
      </c>
      <c r="C71" s="165" t="s">
        <v>583</v>
      </c>
      <c r="D71" s="147"/>
      <c r="E71" s="65"/>
      <c r="F71" s="65"/>
      <c r="G71" s="65"/>
    </row>
    <row r="72" spans="1:7" ht="14" thickBot="1">
      <c r="A72" s="163" t="s">
        <v>993</v>
      </c>
      <c r="B72" s="166" t="s">
        <v>968</v>
      </c>
      <c r="C72" s="167" t="s">
        <v>791</v>
      </c>
      <c r="D72" s="146"/>
    </row>
    <row r="73" spans="1:7" ht="14" thickBot="1">
      <c r="A73" s="163" t="s">
        <v>1047</v>
      </c>
      <c r="B73" s="166" t="s">
        <v>816</v>
      </c>
      <c r="C73" s="165" t="s">
        <v>592</v>
      </c>
      <c r="D73" s="869"/>
      <c r="E73" s="870"/>
      <c r="F73" s="871"/>
      <c r="G73" s="704" t="s">
        <v>2577</v>
      </c>
    </row>
    <row r="74" spans="1:7">
      <c r="A74" s="163" t="s">
        <v>1155</v>
      </c>
      <c r="B74" s="166" t="s">
        <v>2075</v>
      </c>
      <c r="C74" s="165" t="s">
        <v>1324</v>
      </c>
      <c r="D74" s="146"/>
    </row>
    <row r="75" spans="1:7">
      <c r="A75" s="163" t="s">
        <v>921</v>
      </c>
      <c r="B75" s="166" t="s">
        <v>922</v>
      </c>
      <c r="C75" s="165" t="s">
        <v>1760</v>
      </c>
      <c r="D75" s="146"/>
    </row>
    <row r="76" spans="1:7">
      <c r="A76" s="163" t="s">
        <v>1022</v>
      </c>
      <c r="B76" s="166" t="s">
        <v>1048</v>
      </c>
      <c r="C76" s="165" t="s">
        <v>522</v>
      </c>
      <c r="D76" s="146"/>
    </row>
    <row r="77" spans="1:7">
      <c r="A77" s="163" t="s">
        <v>1082</v>
      </c>
      <c r="B77" s="172" t="s">
        <v>884</v>
      </c>
      <c r="C77" s="165" t="s">
        <v>226</v>
      </c>
      <c r="D77" s="146"/>
    </row>
    <row r="78" spans="1:7">
      <c r="A78" s="163" t="s">
        <v>1024</v>
      </c>
      <c r="B78" s="166" t="s">
        <v>1211</v>
      </c>
      <c r="C78" s="165" t="s">
        <v>226</v>
      </c>
      <c r="D78" s="1063" t="s">
        <v>2529</v>
      </c>
      <c r="E78" s="1064"/>
      <c r="F78" s="1065"/>
    </row>
    <row r="79" spans="1:7">
      <c r="A79" s="163" t="s">
        <v>1212</v>
      </c>
      <c r="B79" s="166" t="s">
        <v>1780</v>
      </c>
      <c r="C79" s="165" t="s">
        <v>226</v>
      </c>
      <c r="D79" s="1067" t="s">
        <v>2529</v>
      </c>
      <c r="E79" s="1067"/>
      <c r="F79" s="1067"/>
    </row>
    <row r="80" spans="1:7">
      <c r="A80" s="163" t="s">
        <v>851</v>
      </c>
      <c r="B80" s="166" t="s">
        <v>644</v>
      </c>
      <c r="C80" s="165" t="s">
        <v>226</v>
      </c>
      <c r="D80" s="146"/>
    </row>
    <row r="81" spans="1:7">
      <c r="A81" s="163" t="s">
        <v>1013</v>
      </c>
      <c r="B81" s="166" t="s">
        <v>1408</v>
      </c>
      <c r="C81" s="165" t="s">
        <v>226</v>
      </c>
      <c r="D81" s="146"/>
    </row>
    <row r="82" spans="1:7">
      <c r="A82" s="163" t="s">
        <v>343</v>
      </c>
      <c r="B82" s="166" t="s">
        <v>1408</v>
      </c>
      <c r="C82" s="165" t="s">
        <v>226</v>
      </c>
      <c r="D82" s="1067" t="s">
        <v>2529</v>
      </c>
      <c r="E82" s="1067"/>
      <c r="F82" s="1067"/>
    </row>
    <row r="83" spans="1:7">
      <c r="A83" s="474" t="s">
        <v>1169</v>
      </c>
      <c r="B83" s="475" t="s">
        <v>237</v>
      </c>
      <c r="C83" s="476" t="s">
        <v>1324</v>
      </c>
      <c r="D83" s="1067" t="s">
        <v>2541</v>
      </c>
      <c r="E83" s="1067"/>
      <c r="F83" s="1067"/>
    </row>
    <row r="84" spans="1:7" s="67" customFormat="1">
      <c r="A84" s="332" t="s">
        <v>940</v>
      </c>
      <c r="B84" s="250" t="s">
        <v>939</v>
      </c>
      <c r="C84" s="690" t="s">
        <v>1324</v>
      </c>
      <c r="D84" s="146"/>
      <c r="E84" s="66"/>
      <c r="F84" s="66"/>
      <c r="G84" s="66"/>
    </row>
    <row r="85" spans="1:7">
      <c r="A85" s="196" t="s">
        <v>1064</v>
      </c>
      <c r="B85" s="197" t="s">
        <v>410</v>
      </c>
      <c r="C85" s="198" t="s">
        <v>1324</v>
      </c>
      <c r="D85" s="1067" t="s">
        <v>2543</v>
      </c>
      <c r="E85" s="1067"/>
      <c r="F85" s="1067"/>
    </row>
    <row r="86" spans="1:7" ht="14" thickBot="1">
      <c r="A86" s="163" t="s">
        <v>959</v>
      </c>
      <c r="B86" s="166" t="s">
        <v>1307</v>
      </c>
      <c r="C86" s="165" t="s">
        <v>1324</v>
      </c>
      <c r="D86" s="1067" t="s">
        <v>2543</v>
      </c>
      <c r="E86" s="1067"/>
      <c r="F86" s="1067"/>
    </row>
    <row r="87" spans="1:7" ht="14" thickBot="1">
      <c r="A87" s="163" t="s">
        <v>923</v>
      </c>
      <c r="B87" s="166" t="s">
        <v>924</v>
      </c>
      <c r="C87" s="165" t="s">
        <v>942</v>
      </c>
      <c r="D87" s="869"/>
      <c r="E87" s="870"/>
      <c r="F87" s="871"/>
    </row>
    <row r="88" spans="1:7">
      <c r="A88" s="474" t="s">
        <v>1149</v>
      </c>
      <c r="B88" s="475" t="s">
        <v>922</v>
      </c>
      <c r="C88" s="476" t="s">
        <v>876</v>
      </c>
      <c r="D88" s="297" t="s">
        <v>837</v>
      </c>
      <c r="E88" s="290"/>
      <c r="F88" s="298"/>
      <c r="G88" s="300"/>
    </row>
    <row r="89" spans="1:7" ht="14" thickBot="1">
      <c r="A89" s="163" t="s">
        <v>877</v>
      </c>
      <c r="B89" s="166" t="s">
        <v>678</v>
      </c>
      <c r="C89" s="165" t="s">
        <v>1026</v>
      </c>
      <c r="D89" s="146"/>
    </row>
    <row r="90" spans="1:7" ht="14" thickBot="1">
      <c r="A90" s="163" t="s">
        <v>488</v>
      </c>
      <c r="B90" s="166" t="s">
        <v>377</v>
      </c>
      <c r="C90" s="165" t="s">
        <v>1928</v>
      </c>
      <c r="D90" s="869"/>
      <c r="E90" s="870"/>
      <c r="F90" s="871"/>
    </row>
    <row r="91" spans="1:7" ht="14" thickBot="1">
      <c r="A91" s="163" t="s">
        <v>1061</v>
      </c>
      <c r="B91" s="166" t="s">
        <v>922</v>
      </c>
      <c r="C91" s="165" t="s">
        <v>1964</v>
      </c>
      <c r="D91" s="869"/>
      <c r="E91" s="870"/>
      <c r="F91" s="871"/>
    </row>
    <row r="92" spans="1:7">
      <c r="A92" s="163" t="s">
        <v>1442</v>
      </c>
      <c r="B92" s="166" t="s">
        <v>922</v>
      </c>
      <c r="C92" s="165" t="s">
        <v>1454</v>
      </c>
      <c r="D92" s="146"/>
    </row>
    <row r="93" spans="1:7">
      <c r="A93" s="173" t="s">
        <v>1170</v>
      </c>
      <c r="B93" s="174" t="s">
        <v>1188</v>
      </c>
      <c r="C93" s="175" t="s">
        <v>1324</v>
      </c>
      <c r="D93" s="1067" t="s">
        <v>2578</v>
      </c>
      <c r="E93" s="1067"/>
      <c r="F93" s="1067"/>
      <c r="G93" s="704" t="s">
        <v>2576</v>
      </c>
    </row>
    <row r="94" spans="1:7" ht="14" thickBot="1">
      <c r="A94" s="173" t="s">
        <v>1170</v>
      </c>
      <c r="B94" s="174" t="s">
        <v>535</v>
      </c>
      <c r="C94" s="175" t="s">
        <v>873</v>
      </c>
      <c r="D94" s="146"/>
    </row>
    <row r="95" spans="1:7" ht="14" thickBot="1">
      <c r="A95" s="168" t="s">
        <v>1564</v>
      </c>
      <c r="B95" s="166" t="s">
        <v>417</v>
      </c>
      <c r="C95" s="165" t="s">
        <v>139</v>
      </c>
      <c r="D95" s="869"/>
      <c r="E95" s="870"/>
      <c r="F95" s="871"/>
    </row>
    <row r="96" spans="1:7">
      <c r="A96" s="163" t="s">
        <v>799</v>
      </c>
      <c r="B96" s="166" t="s">
        <v>1185</v>
      </c>
      <c r="C96" s="165" t="s">
        <v>994</v>
      </c>
      <c r="D96" s="146"/>
    </row>
    <row r="97" spans="1:6">
      <c r="A97" s="163" t="s">
        <v>1153</v>
      </c>
      <c r="B97" s="166" t="s">
        <v>1185</v>
      </c>
      <c r="C97" s="165" t="s">
        <v>1141</v>
      </c>
      <c r="D97" s="146"/>
    </row>
    <row r="98" spans="1:6">
      <c r="A98" s="163" t="s">
        <v>1202</v>
      </c>
      <c r="B98" s="166" t="s">
        <v>1185</v>
      </c>
      <c r="C98" s="165" t="s">
        <v>848</v>
      </c>
      <c r="D98" s="146"/>
    </row>
    <row r="99" spans="1:6">
      <c r="A99" s="163" t="s">
        <v>1209</v>
      </c>
      <c r="B99" s="166" t="s">
        <v>1185</v>
      </c>
      <c r="C99" s="165" t="s">
        <v>798</v>
      </c>
      <c r="D99" s="146"/>
    </row>
    <row r="100" spans="1:6">
      <c r="A100" s="163" t="s">
        <v>1171</v>
      </c>
      <c r="B100" s="166" t="s">
        <v>237</v>
      </c>
      <c r="C100" s="165" t="s">
        <v>1324</v>
      </c>
      <c r="D100" s="1063" t="s">
        <v>2530</v>
      </c>
      <c r="E100" s="1064"/>
      <c r="F100" s="1066"/>
    </row>
    <row r="101" spans="1:6">
      <c r="A101" s="163" t="s">
        <v>1578</v>
      </c>
      <c r="B101" s="166" t="s">
        <v>992</v>
      </c>
      <c r="C101" s="165" t="s">
        <v>1324</v>
      </c>
      <c r="D101" s="1063" t="s">
        <v>2574</v>
      </c>
      <c r="E101" s="1064"/>
      <c r="F101" s="1066"/>
    </row>
    <row r="102" spans="1:6">
      <c r="A102" s="163" t="s">
        <v>1069</v>
      </c>
      <c r="B102" s="166" t="s">
        <v>713</v>
      </c>
      <c r="C102" s="165" t="s">
        <v>714</v>
      </c>
      <c r="D102" s="146"/>
    </row>
    <row r="103" spans="1:6">
      <c r="A103" s="163" t="s">
        <v>792</v>
      </c>
      <c r="B103" s="166" t="s">
        <v>503</v>
      </c>
      <c r="C103" s="165" t="s">
        <v>825</v>
      </c>
      <c r="D103" s="146"/>
    </row>
    <row r="104" spans="1:6">
      <c r="A104" s="163" t="s">
        <v>792</v>
      </c>
      <c r="B104" s="166" t="s">
        <v>1142</v>
      </c>
      <c r="C104" s="165" t="s">
        <v>1158</v>
      </c>
      <c r="D104" s="146"/>
    </row>
    <row r="105" spans="1:6">
      <c r="A105" s="474" t="s">
        <v>757</v>
      </c>
      <c r="B105" s="475" t="s">
        <v>535</v>
      </c>
      <c r="C105" s="696" t="s">
        <v>371</v>
      </c>
      <c r="D105" s="146"/>
    </row>
    <row r="106" spans="1:6">
      <c r="A106" s="196" t="s">
        <v>757</v>
      </c>
      <c r="B106" s="197" t="s">
        <v>535</v>
      </c>
      <c r="C106" s="698" t="s">
        <v>914</v>
      </c>
      <c r="D106" s="146"/>
    </row>
    <row r="107" spans="1:6">
      <c r="A107" s="146"/>
      <c r="B107" s="146"/>
      <c r="C107" s="146"/>
      <c r="D107" s="146"/>
    </row>
    <row r="108" spans="1:6">
      <c r="A108" s="1054" t="s">
        <v>447</v>
      </c>
      <c r="B108" s="1055"/>
      <c r="C108" s="1056"/>
      <c r="D108" s="1056"/>
      <c r="E108" s="1056"/>
      <c r="F108" s="1057"/>
    </row>
    <row r="109" spans="1:6">
      <c r="A109" s="1058" t="s">
        <v>1999</v>
      </c>
      <c r="B109" s="1059"/>
      <c r="C109" s="148"/>
      <c r="D109" s="148"/>
      <c r="E109" s="300"/>
      <c r="F109" s="489"/>
    </row>
    <row r="110" spans="1:6">
      <c r="A110" s="640" t="s">
        <v>325</v>
      </c>
      <c r="B110" s="148"/>
      <c r="C110" s="148"/>
      <c r="D110" s="148"/>
      <c r="E110" s="300"/>
      <c r="F110" s="489"/>
    </row>
    <row r="111" spans="1:6">
      <c r="A111" s="640" t="s">
        <v>2186</v>
      </c>
      <c r="B111" s="148"/>
      <c r="C111" s="148"/>
      <c r="D111" s="148"/>
      <c r="E111" s="300"/>
      <c r="F111" s="489"/>
    </row>
    <row r="112" spans="1:6">
      <c r="A112" s="320" t="s">
        <v>2575</v>
      </c>
      <c r="B112" s="488"/>
      <c r="C112" s="488"/>
      <c r="D112" s="488"/>
      <c r="E112" s="299"/>
      <c r="F112" s="490"/>
    </row>
    <row r="113" spans="1:6">
      <c r="A113" s="245"/>
      <c r="B113" s="148"/>
      <c r="C113" s="148"/>
      <c r="D113" s="148"/>
      <c r="E113" s="300"/>
      <c r="F113" s="300"/>
    </row>
    <row r="114" spans="1:6">
      <c r="A114" s="161" t="s">
        <v>1320</v>
      </c>
      <c r="B114" s="162" t="s">
        <v>1151</v>
      </c>
      <c r="C114" s="148"/>
      <c r="D114" s="146"/>
    </row>
    <row r="115" spans="1:6">
      <c r="A115" s="163" t="s">
        <v>1319</v>
      </c>
      <c r="B115" s="165" t="s">
        <v>1610</v>
      </c>
      <c r="C115" s="148"/>
      <c r="D115" s="146"/>
    </row>
    <row r="116" spans="1:6">
      <c r="A116" s="195" t="s">
        <v>1691</v>
      </c>
      <c r="B116" s="193" t="s">
        <v>1510</v>
      </c>
      <c r="C116" s="148"/>
      <c r="D116" s="146"/>
    </row>
    <row r="118" spans="1:6" ht="28" customHeight="1">
      <c r="A118" s="1053" t="s">
        <v>1494</v>
      </c>
      <c r="B118" s="1050"/>
      <c r="C118" s="1051"/>
      <c r="D118" s="289"/>
      <c r="E118" s="290"/>
      <c r="F118" s="291"/>
    </row>
  </sheetData>
  <mergeCells count="37">
    <mergeCell ref="D85:F85"/>
    <mergeCell ref="D86:F86"/>
    <mergeCell ref="D93:F93"/>
    <mergeCell ref="D100:F100"/>
    <mergeCell ref="D101:F101"/>
    <mergeCell ref="D66:F66"/>
    <mergeCell ref="D78:F78"/>
    <mergeCell ref="D79:F79"/>
    <mergeCell ref="D82:F82"/>
    <mergeCell ref="D83:F83"/>
    <mergeCell ref="D61:F61"/>
    <mergeCell ref="D62:F62"/>
    <mergeCell ref="D63:F63"/>
    <mergeCell ref="D64:F64"/>
    <mergeCell ref="D65:F65"/>
    <mergeCell ref="D46:F46"/>
    <mergeCell ref="D50:F50"/>
    <mergeCell ref="D48:F48"/>
    <mergeCell ref="D56:F56"/>
    <mergeCell ref="D57:F57"/>
    <mergeCell ref="D53:F53"/>
    <mergeCell ref="A118:C118"/>
    <mergeCell ref="A108:F108"/>
    <mergeCell ref="A109:B109"/>
    <mergeCell ref="D1:G1"/>
    <mergeCell ref="D17:F17"/>
    <mergeCell ref="D18:F18"/>
    <mergeCell ref="D21:F21"/>
    <mergeCell ref="D22:F22"/>
    <mergeCell ref="D19:F19"/>
    <mergeCell ref="D23:F23"/>
    <mergeCell ref="D25:F25"/>
    <mergeCell ref="D27:F27"/>
    <mergeCell ref="D28:F28"/>
    <mergeCell ref="D35:F35"/>
    <mergeCell ref="D20:F20"/>
    <mergeCell ref="D44:F44"/>
  </mergeCells>
  <phoneticPr fontId="6"/>
  <hyperlinks>
    <hyperlink ref="A111" r:id="rId1"/>
    <hyperlink ref="A110" r:id="rId2" location="the_lm1-lm2_change_mystery!"/>
  </hyperlinks>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75"/>
  <sheetViews>
    <sheetView zoomScale="130" zoomScaleNormal="130" zoomScalePageLayoutView="130" workbookViewId="0">
      <pane ySplit="1" topLeftCell="A210" activePane="bottomLeft" state="frozenSplit"/>
      <selection activeCell="A20" sqref="A20"/>
      <selection pane="bottomLeft" activeCell="B220" sqref="B220"/>
    </sheetView>
  </sheetViews>
  <sheetFormatPr baseColWidth="10" defaultColWidth="12.83203125" defaultRowHeight="13" x14ac:dyDescent="0"/>
  <cols>
    <col min="1" max="1" width="36.6640625" style="66" bestFit="1" customWidth="1"/>
    <col min="2" max="2" width="23.83203125" style="66" bestFit="1" customWidth="1"/>
    <col min="3" max="3" width="28" style="66" customWidth="1"/>
    <col min="4" max="4" width="18.1640625" style="66" bestFit="1" customWidth="1"/>
    <col min="5" max="5" width="14" style="66" bestFit="1" customWidth="1"/>
    <col min="6" max="6" width="23" style="66" customWidth="1"/>
    <col min="7" max="7" width="6.33203125" style="66" bestFit="1" customWidth="1"/>
    <col min="8" max="16384" width="12.83203125" style="66"/>
  </cols>
  <sheetData>
    <row r="1" spans="1:6" s="65" customFormat="1" ht="40" customHeight="1" thickBot="1">
      <c r="A1" s="458" t="s">
        <v>1086</v>
      </c>
      <c r="B1" s="199" t="s">
        <v>1132</v>
      </c>
      <c r="C1" s="199" t="s">
        <v>1168</v>
      </c>
      <c r="D1" s="715" t="s">
        <v>2508</v>
      </c>
      <c r="E1" s="715" t="s">
        <v>2408</v>
      </c>
      <c r="F1" s="199" t="s">
        <v>828</v>
      </c>
    </row>
    <row r="2" spans="1:6">
      <c r="A2" s="654" t="s">
        <v>1175</v>
      </c>
      <c r="B2" s="655" t="s">
        <v>355</v>
      </c>
      <c r="C2" s="656" t="s">
        <v>758</v>
      </c>
      <c r="D2" s="146"/>
      <c r="E2" s="146"/>
    </row>
    <row r="3" spans="1:6">
      <c r="A3" s="657" t="s">
        <v>802</v>
      </c>
      <c r="B3" s="658" t="s">
        <v>355</v>
      </c>
      <c r="C3" s="659" t="s">
        <v>815</v>
      </c>
      <c r="D3" s="146"/>
      <c r="E3" s="146"/>
    </row>
    <row r="4" spans="1:6" ht="14" thickBot="1">
      <c r="A4" s="660" t="s">
        <v>1190</v>
      </c>
      <c r="B4" s="661" t="s">
        <v>850</v>
      </c>
      <c r="C4" s="662" t="s">
        <v>1447</v>
      </c>
      <c r="D4" s="709" t="s">
        <v>1447</v>
      </c>
      <c r="E4" s="765"/>
    </row>
    <row r="5" spans="1:6">
      <c r="A5" s="335" t="s">
        <v>643</v>
      </c>
      <c r="B5" s="186" t="s">
        <v>344</v>
      </c>
      <c r="C5" s="336" t="s">
        <v>1150</v>
      </c>
      <c r="D5" s="509" t="s">
        <v>2373</v>
      </c>
      <c r="E5" s="509"/>
      <c r="F5" s="509" t="s">
        <v>2374</v>
      </c>
    </row>
    <row r="6" spans="1:6" ht="14" thickBot="1">
      <c r="A6" s="251" t="s">
        <v>1525</v>
      </c>
      <c r="B6" s="187" t="s">
        <v>1509</v>
      </c>
      <c r="C6" s="339" t="s">
        <v>936</v>
      </c>
      <c r="D6" s="709" t="s">
        <v>2307</v>
      </c>
      <c r="E6" s="765"/>
    </row>
    <row r="7" spans="1:6">
      <c r="A7" s="654" t="s">
        <v>1474</v>
      </c>
      <c r="B7" s="663" t="s">
        <v>1213</v>
      </c>
      <c r="C7" s="656" t="s">
        <v>1961</v>
      </c>
      <c r="D7" s="146"/>
      <c r="E7" s="146"/>
    </row>
    <row r="8" spans="1:6" s="67" customFormat="1">
      <c r="A8" s="657" t="s">
        <v>938</v>
      </c>
      <c r="B8" s="664" t="s">
        <v>1635</v>
      </c>
      <c r="C8" s="659" t="s">
        <v>2141</v>
      </c>
      <c r="D8" s="146"/>
      <c r="E8" s="146"/>
      <c r="F8" s="66"/>
    </row>
    <row r="9" spans="1:6" ht="25" customHeight="1">
      <c r="A9" s="657" t="s">
        <v>1787</v>
      </c>
      <c r="B9" s="658" t="s">
        <v>1788</v>
      </c>
      <c r="C9" s="665" t="s">
        <v>2187</v>
      </c>
      <c r="D9" s="146"/>
      <c r="E9" s="146"/>
    </row>
    <row r="10" spans="1:6">
      <c r="A10" s="657" t="s">
        <v>2375</v>
      </c>
      <c r="B10" s="664" t="s">
        <v>609</v>
      </c>
      <c r="C10" s="659" t="s">
        <v>2141</v>
      </c>
      <c r="D10" s="482"/>
      <c r="E10" s="482"/>
    </row>
    <row r="11" spans="1:6">
      <c r="A11" s="657" t="s">
        <v>2382</v>
      </c>
      <c r="B11" s="664"/>
      <c r="C11" s="659"/>
      <c r="D11" s="709" t="s">
        <v>2308</v>
      </c>
      <c r="E11" s="765"/>
    </row>
    <row r="12" spans="1:6">
      <c r="A12" s="657" t="s">
        <v>1790</v>
      </c>
      <c r="B12" s="658" t="s">
        <v>1991</v>
      </c>
      <c r="C12" s="659" t="s">
        <v>1962</v>
      </c>
      <c r="D12" s="709" t="s">
        <v>2308</v>
      </c>
      <c r="E12" s="765"/>
    </row>
    <row r="13" spans="1:6">
      <c r="A13" s="657" t="s">
        <v>1512</v>
      </c>
      <c r="B13" s="658" t="s">
        <v>752</v>
      </c>
      <c r="C13" s="665" t="s">
        <v>818</v>
      </c>
      <c r="D13" s="709" t="s">
        <v>2141</v>
      </c>
      <c r="E13" s="765"/>
    </row>
    <row r="14" spans="1:6">
      <c r="A14" s="657" t="s">
        <v>1538</v>
      </c>
      <c r="B14" s="658" t="s">
        <v>2510</v>
      </c>
      <c r="C14" s="659" t="s">
        <v>2181</v>
      </c>
      <c r="D14" s="146"/>
      <c r="E14" s="146"/>
    </row>
    <row r="15" spans="1:6">
      <c r="A15" s="657" t="s">
        <v>1078</v>
      </c>
      <c r="B15" s="658" t="s">
        <v>931</v>
      </c>
      <c r="C15" s="659" t="s">
        <v>1049</v>
      </c>
      <c r="D15" s="709" t="s">
        <v>2141</v>
      </c>
      <c r="E15" s="765"/>
    </row>
    <row r="16" spans="1:6">
      <c r="A16" s="657" t="s">
        <v>1239</v>
      </c>
      <c r="B16" s="658" t="s">
        <v>1603</v>
      </c>
      <c r="C16" s="659" t="s">
        <v>676</v>
      </c>
      <c r="D16" s="709" t="s">
        <v>2141</v>
      </c>
      <c r="E16" s="765"/>
    </row>
    <row r="17" spans="1:5">
      <c r="A17" s="657" t="s">
        <v>2379</v>
      </c>
      <c r="B17" s="760">
        <v>2002</v>
      </c>
      <c r="C17" s="659"/>
      <c r="D17" s="709" t="s">
        <v>2380</v>
      </c>
      <c r="E17" s="765"/>
    </row>
    <row r="18" spans="1:5">
      <c r="A18" s="657" t="s">
        <v>1921</v>
      </c>
      <c r="B18" s="664" t="s">
        <v>609</v>
      </c>
      <c r="C18" s="659" t="s">
        <v>2141</v>
      </c>
      <c r="D18" s="709" t="s">
        <v>2141</v>
      </c>
      <c r="E18" s="765"/>
    </row>
    <row r="19" spans="1:5">
      <c r="A19" s="657" t="s">
        <v>1055</v>
      </c>
      <c r="B19" s="658" t="s">
        <v>609</v>
      </c>
      <c r="C19" s="659" t="s">
        <v>677</v>
      </c>
      <c r="D19" s="709" t="s">
        <v>2141</v>
      </c>
      <c r="E19" s="765"/>
    </row>
    <row r="20" spans="1:5">
      <c r="A20" s="657" t="s">
        <v>1789</v>
      </c>
      <c r="B20" s="658" t="s">
        <v>1991</v>
      </c>
      <c r="C20" s="659" t="s">
        <v>1990</v>
      </c>
      <c r="D20" s="709" t="s">
        <v>2308</v>
      </c>
      <c r="E20" s="765"/>
    </row>
    <row r="21" spans="1:5" ht="25" thickBot="1">
      <c r="A21" s="660" t="s">
        <v>1737</v>
      </c>
      <c r="B21" s="681" t="s">
        <v>2119</v>
      </c>
      <c r="C21" s="691" t="s">
        <v>125</v>
      </c>
      <c r="D21" s="709" t="s">
        <v>2308</v>
      </c>
      <c r="E21" s="765"/>
    </row>
    <row r="22" spans="1:5">
      <c r="A22" s="335" t="s">
        <v>874</v>
      </c>
      <c r="B22" s="186" t="s">
        <v>1509</v>
      </c>
      <c r="C22" s="336" t="s">
        <v>256</v>
      </c>
      <c r="D22" s="709" t="s">
        <v>2376</v>
      </c>
      <c r="E22" s="765"/>
    </row>
    <row r="23" spans="1:5" ht="14" thickBot="1">
      <c r="A23" s="251" t="s">
        <v>199</v>
      </c>
      <c r="B23" s="187" t="s">
        <v>727</v>
      </c>
      <c r="C23" s="339" t="s">
        <v>927</v>
      </c>
      <c r="D23" s="709" t="s">
        <v>2309</v>
      </c>
      <c r="E23" s="765"/>
    </row>
    <row r="24" spans="1:5" ht="14" thickBot="1">
      <c r="A24" s="668" t="s">
        <v>2157</v>
      </c>
      <c r="B24" s="672" t="s">
        <v>124</v>
      </c>
      <c r="C24" s="685" t="s">
        <v>336</v>
      </c>
      <c r="D24" s="709" t="s">
        <v>2377</v>
      </c>
      <c r="E24" s="765"/>
    </row>
    <row r="25" spans="1:5">
      <c r="A25" s="479" t="s">
        <v>2158</v>
      </c>
      <c r="B25" s="481" t="s">
        <v>931</v>
      </c>
      <c r="C25" s="336" t="s">
        <v>834</v>
      </c>
      <c r="D25" s="709" t="s">
        <v>834</v>
      </c>
      <c r="E25" s="765"/>
    </row>
    <row r="26" spans="1:5">
      <c r="A26" s="182" t="s">
        <v>1512</v>
      </c>
      <c r="B26" s="164" t="s">
        <v>1635</v>
      </c>
      <c r="C26" s="183" t="s">
        <v>834</v>
      </c>
      <c r="D26" s="506"/>
      <c r="E26" s="506"/>
    </row>
    <row r="27" spans="1:5">
      <c r="A27" s="182" t="s">
        <v>302</v>
      </c>
      <c r="B27" s="164" t="s">
        <v>1635</v>
      </c>
      <c r="C27" s="183" t="s">
        <v>834</v>
      </c>
      <c r="D27" s="506"/>
      <c r="E27" s="506"/>
    </row>
    <row r="28" spans="1:5" ht="14" thickBot="1">
      <c r="A28" s="184" t="s">
        <v>1055</v>
      </c>
      <c r="B28" s="177" t="s">
        <v>1635</v>
      </c>
      <c r="C28" s="185" t="s">
        <v>834</v>
      </c>
      <c r="D28" s="506"/>
      <c r="E28" s="506"/>
    </row>
    <row r="29" spans="1:5">
      <c r="A29" s="673" t="s">
        <v>647</v>
      </c>
      <c r="B29" s="674" t="s">
        <v>648</v>
      </c>
      <c r="C29" s="656" t="s">
        <v>928</v>
      </c>
      <c r="D29" s="709" t="s">
        <v>2310</v>
      </c>
      <c r="E29" s="765"/>
    </row>
    <row r="30" spans="1:5">
      <c r="A30" s="675" t="s">
        <v>1455</v>
      </c>
      <c r="B30" s="676" t="s">
        <v>1213</v>
      </c>
      <c r="C30" s="659" t="s">
        <v>1998</v>
      </c>
      <c r="D30" s="709" t="s">
        <v>2310</v>
      </c>
      <c r="E30" s="765"/>
    </row>
    <row r="31" spans="1:5" ht="14" thickBot="1">
      <c r="A31" s="677" t="s">
        <v>1148</v>
      </c>
      <c r="B31" s="678" t="s">
        <v>1213</v>
      </c>
      <c r="C31" s="662" t="s">
        <v>1998</v>
      </c>
      <c r="D31" s="709" t="s">
        <v>2310</v>
      </c>
      <c r="E31" s="765"/>
    </row>
    <row r="32" spans="1:5">
      <c r="A32" s="179" t="s">
        <v>1858</v>
      </c>
      <c r="B32" s="180" t="s">
        <v>727</v>
      </c>
      <c r="C32" s="181" t="s">
        <v>249</v>
      </c>
      <c r="D32" s="709" t="s">
        <v>2378</v>
      </c>
      <c r="E32" s="765"/>
    </row>
    <row r="33" spans="1:6">
      <c r="A33" s="657" t="s">
        <v>751</v>
      </c>
      <c r="B33" s="658" t="s">
        <v>752</v>
      </c>
      <c r="C33" s="659" t="s">
        <v>2275</v>
      </c>
      <c r="D33" s="709" t="s">
        <v>1866</v>
      </c>
      <c r="E33" s="765"/>
    </row>
    <row r="34" spans="1:6">
      <c r="A34" s="337" t="s">
        <v>990</v>
      </c>
      <c r="B34" s="166" t="s">
        <v>987</v>
      </c>
      <c r="C34" s="338" t="s">
        <v>96</v>
      </c>
      <c r="D34" s="709" t="s">
        <v>2381</v>
      </c>
      <c r="E34" s="765"/>
    </row>
    <row r="35" spans="1:6" ht="14" thickBot="1">
      <c r="A35" s="719" t="s">
        <v>1436</v>
      </c>
      <c r="B35" s="688" t="s">
        <v>609</v>
      </c>
      <c r="C35" s="720" t="s">
        <v>388</v>
      </c>
      <c r="D35" s="709" t="s">
        <v>2381</v>
      </c>
      <c r="E35" s="765"/>
    </row>
    <row r="36" spans="1:6">
      <c r="A36" s="335" t="s">
        <v>1766</v>
      </c>
      <c r="B36" s="180" t="s">
        <v>1767</v>
      </c>
      <c r="C36" s="336" t="s">
        <v>2170</v>
      </c>
      <c r="D36" s="709" t="s">
        <v>2308</v>
      </c>
      <c r="E36" s="765"/>
    </row>
    <row r="37" spans="1:6">
      <c r="A37" s="337" t="s">
        <v>595</v>
      </c>
      <c r="B37" s="164" t="s">
        <v>67</v>
      </c>
      <c r="C37" s="338" t="s">
        <v>306</v>
      </c>
      <c r="D37" s="506"/>
      <c r="E37" s="506"/>
    </row>
    <row r="38" spans="1:6" ht="37" thickBot="1">
      <c r="A38" s="689" t="s">
        <v>1994</v>
      </c>
      <c r="B38" s="177" t="s">
        <v>2117</v>
      </c>
      <c r="C38" s="644" t="s">
        <v>2188</v>
      </c>
      <c r="D38" s="506"/>
      <c r="E38" s="506"/>
    </row>
    <row r="39" spans="1:6" ht="14" thickBot="1">
      <c r="A39" s="803" t="s">
        <v>2427</v>
      </c>
      <c r="B39" s="804" t="s">
        <v>2424</v>
      </c>
      <c r="C39" s="805" t="s">
        <v>2426</v>
      </c>
      <c r="D39" s="506"/>
      <c r="E39" s="716" t="s">
        <v>2428</v>
      </c>
    </row>
    <row r="40" spans="1:6">
      <c r="A40" s="651" t="s">
        <v>2292</v>
      </c>
      <c r="B40" s="649"/>
      <c r="C40" s="485" t="s">
        <v>2293</v>
      </c>
      <c r="D40" s="509" t="s">
        <v>2311</v>
      </c>
      <c r="E40" s="482"/>
    </row>
    <row r="41" spans="1:6" ht="14" thickBot="1">
      <c r="A41" s="553" t="s">
        <v>2422</v>
      </c>
      <c r="B41" s="650" t="s">
        <v>2424</v>
      </c>
      <c r="C41" s="500" t="s">
        <v>2423</v>
      </c>
      <c r="D41" s="509"/>
      <c r="E41" s="716" t="s">
        <v>2311</v>
      </c>
    </row>
    <row r="42" spans="1:6">
      <c r="A42" s="679" t="s">
        <v>603</v>
      </c>
      <c r="B42" s="680" t="s">
        <v>421</v>
      </c>
      <c r="C42" s="721" t="s">
        <v>572</v>
      </c>
      <c r="D42" s="709" t="s">
        <v>2353</v>
      </c>
      <c r="E42" s="765"/>
    </row>
    <row r="43" spans="1:6" ht="14" thickBot="1">
      <c r="A43" s="479" t="s">
        <v>606</v>
      </c>
      <c r="B43" s="475" t="s">
        <v>989</v>
      </c>
      <c r="C43" s="724" t="s">
        <v>1531</v>
      </c>
      <c r="D43" s="506"/>
      <c r="E43" s="506"/>
      <c r="F43" s="507"/>
    </row>
    <row r="44" spans="1:6">
      <c r="A44" s="768" t="s">
        <v>2404</v>
      </c>
      <c r="B44" s="799">
        <v>2016</v>
      </c>
      <c r="C44" s="769" t="s">
        <v>2405</v>
      </c>
      <c r="D44" s="506"/>
      <c r="E44" s="506"/>
      <c r="F44" s="507"/>
    </row>
    <row r="45" spans="1:6">
      <c r="A45" s="770" t="s">
        <v>2402</v>
      </c>
      <c r="B45" s="767"/>
      <c r="C45" s="771" t="s">
        <v>2403</v>
      </c>
      <c r="D45" s="506"/>
      <c r="E45" s="506"/>
      <c r="F45" s="507"/>
    </row>
    <row r="46" spans="1:6">
      <c r="A46" s="770" t="s">
        <v>2389</v>
      </c>
      <c r="B46" s="767"/>
      <c r="C46" s="771" t="s">
        <v>2103</v>
      </c>
      <c r="D46" s="506"/>
      <c r="E46" s="506"/>
      <c r="F46" s="507"/>
    </row>
    <row r="47" spans="1:6">
      <c r="A47" s="770" t="s">
        <v>2101</v>
      </c>
      <c r="B47" s="767" t="s">
        <v>1988</v>
      </c>
      <c r="C47" s="771" t="s">
        <v>2102</v>
      </c>
      <c r="D47" s="509" t="s">
        <v>2388</v>
      </c>
      <c r="E47" s="482"/>
      <c r="F47" s="507"/>
    </row>
    <row r="48" spans="1:6">
      <c r="A48" s="770" t="s">
        <v>2404</v>
      </c>
      <c r="B48" s="767" t="s">
        <v>2406</v>
      </c>
      <c r="C48" s="771" t="s">
        <v>2407</v>
      </c>
      <c r="D48" s="482"/>
      <c r="E48" s="482"/>
      <c r="F48" s="507"/>
    </row>
    <row r="49" spans="1:6" ht="14" thickBot="1">
      <c r="A49" s="772" t="s">
        <v>2414</v>
      </c>
      <c r="B49" s="773" t="s">
        <v>2406</v>
      </c>
      <c r="C49" s="774" t="s">
        <v>2415</v>
      </c>
      <c r="D49" s="506"/>
      <c r="E49" s="506"/>
      <c r="F49" s="507"/>
    </row>
    <row r="50" spans="1:6">
      <c r="A50" s="477" t="s">
        <v>2241</v>
      </c>
      <c r="B50" s="648">
        <v>2017</v>
      </c>
      <c r="C50" s="478" t="s">
        <v>2240</v>
      </c>
      <c r="D50" s="506"/>
      <c r="E50" s="506"/>
      <c r="F50" s="507"/>
    </row>
    <row r="51" spans="1:6">
      <c r="A51" s="477" t="s">
        <v>2229</v>
      </c>
      <c r="B51" s="648">
        <v>2017</v>
      </c>
      <c r="C51" s="478" t="s">
        <v>2228</v>
      </c>
      <c r="D51" s="506"/>
      <c r="E51" s="506"/>
      <c r="F51" s="507"/>
    </row>
    <row r="52" spans="1:6">
      <c r="A52" s="477" t="s">
        <v>2237</v>
      </c>
      <c r="B52" s="648">
        <v>2017</v>
      </c>
      <c r="C52" s="478" t="s">
        <v>2236</v>
      </c>
      <c r="D52" s="506"/>
      <c r="E52" s="506"/>
      <c r="F52" s="507"/>
    </row>
    <row r="53" spans="1:6">
      <c r="A53" s="501" t="s">
        <v>2223</v>
      </c>
      <c r="B53" s="645">
        <v>2017</v>
      </c>
      <c r="C53" s="478" t="s">
        <v>2220</v>
      </c>
      <c r="D53" s="506"/>
      <c r="E53" s="506"/>
      <c r="F53" s="507"/>
    </row>
    <row r="54" spans="1:6">
      <c r="A54" s="501" t="s">
        <v>2224</v>
      </c>
      <c r="B54" s="648">
        <v>2018</v>
      </c>
      <c r="C54" s="478" t="s">
        <v>2225</v>
      </c>
      <c r="D54" s="506"/>
      <c r="E54" s="506"/>
      <c r="F54" s="507"/>
    </row>
    <row r="55" spans="1:6">
      <c r="A55" s="501" t="s">
        <v>2234</v>
      </c>
      <c r="B55" s="648">
        <v>2018</v>
      </c>
      <c r="C55" s="478" t="s">
        <v>2235</v>
      </c>
      <c r="D55" s="506"/>
      <c r="E55" s="506"/>
      <c r="F55" s="507"/>
    </row>
    <row r="56" spans="1:6">
      <c r="A56" s="501" t="s">
        <v>2242</v>
      </c>
      <c r="B56" s="648" t="s">
        <v>2231</v>
      </c>
      <c r="C56" s="478" t="s">
        <v>2243</v>
      </c>
      <c r="D56" s="506"/>
      <c r="E56" s="506"/>
      <c r="F56" s="507"/>
    </row>
    <row r="57" spans="1:6">
      <c r="A57" s="501" t="s">
        <v>2244</v>
      </c>
      <c r="B57" s="648" t="s">
        <v>2245</v>
      </c>
      <c r="C57" s="478" t="s">
        <v>2246</v>
      </c>
      <c r="D57" s="509" t="s">
        <v>2312</v>
      </c>
      <c r="E57" s="482"/>
      <c r="F57" s="507"/>
    </row>
    <row r="58" spans="1:6">
      <c r="A58" s="501" t="s">
        <v>2238</v>
      </c>
      <c r="B58" s="648" t="s">
        <v>2231</v>
      </c>
      <c r="C58" s="478" t="s">
        <v>2239</v>
      </c>
      <c r="D58" s="506"/>
      <c r="E58" s="506"/>
      <c r="F58" s="507"/>
    </row>
    <row r="59" spans="1:6">
      <c r="A59" s="501" t="s">
        <v>2221</v>
      </c>
      <c r="B59" s="648">
        <v>2017</v>
      </c>
      <c r="C59" s="478" t="s">
        <v>2222</v>
      </c>
      <c r="D59" s="506"/>
      <c r="E59" s="506"/>
      <c r="F59" s="507"/>
    </row>
    <row r="60" spans="1:6">
      <c r="A60" s="501" t="s">
        <v>2230</v>
      </c>
      <c r="B60" s="648" t="s">
        <v>2231</v>
      </c>
      <c r="C60" s="478" t="s">
        <v>2232</v>
      </c>
      <c r="D60" s="506"/>
      <c r="E60" s="506"/>
      <c r="F60" s="507"/>
    </row>
    <row r="61" spans="1:6">
      <c r="A61" s="501" t="s">
        <v>2233</v>
      </c>
      <c r="B61" s="648">
        <v>2019</v>
      </c>
      <c r="C61" s="478" t="s">
        <v>2232</v>
      </c>
      <c r="D61" s="509" t="s">
        <v>2312</v>
      </c>
      <c r="E61" s="482"/>
      <c r="F61" s="507"/>
    </row>
    <row r="62" spans="1:6" ht="14" thickBot="1">
      <c r="A62" s="246" t="s">
        <v>2226</v>
      </c>
      <c r="B62" s="650">
        <v>2018</v>
      </c>
      <c r="C62" s="500" t="s">
        <v>2227</v>
      </c>
      <c r="D62" s="506"/>
      <c r="E62" s="506"/>
      <c r="F62" s="507"/>
    </row>
    <row r="63" spans="1:6">
      <c r="A63" s="654" t="s">
        <v>1532</v>
      </c>
      <c r="B63" s="655" t="s">
        <v>375</v>
      </c>
      <c r="C63" s="656" t="s">
        <v>1625</v>
      </c>
      <c r="D63" s="506"/>
      <c r="E63" s="506"/>
      <c r="F63" s="507"/>
    </row>
    <row r="64" spans="1:6">
      <c r="A64" s="657" t="s">
        <v>607</v>
      </c>
      <c r="B64" s="658" t="s">
        <v>931</v>
      </c>
      <c r="C64" s="659" t="s">
        <v>961</v>
      </c>
      <c r="D64" s="509" t="s">
        <v>2329</v>
      </c>
      <c r="E64" s="482"/>
      <c r="F64" s="507"/>
    </row>
    <row r="65" spans="1:6">
      <c r="A65" s="657" t="s">
        <v>1534</v>
      </c>
      <c r="B65" s="658" t="s">
        <v>549</v>
      </c>
      <c r="C65" s="659" t="s">
        <v>258</v>
      </c>
      <c r="D65" s="506"/>
      <c r="E65" s="506"/>
      <c r="F65" s="507"/>
    </row>
    <row r="66" spans="1:6" ht="14" thickBot="1">
      <c r="A66" s="660" t="s">
        <v>1587</v>
      </c>
      <c r="B66" s="681" t="s">
        <v>1931</v>
      </c>
      <c r="C66" s="662" t="s">
        <v>601</v>
      </c>
      <c r="D66" s="506"/>
      <c r="E66" s="506"/>
      <c r="F66" s="507"/>
    </row>
    <row r="67" spans="1:6">
      <c r="A67" s="179" t="s">
        <v>966</v>
      </c>
      <c r="B67" s="180" t="s">
        <v>967</v>
      </c>
      <c r="C67" s="181" t="s">
        <v>1586</v>
      </c>
      <c r="D67" s="506"/>
      <c r="E67" s="506"/>
      <c r="F67" s="507"/>
    </row>
    <row r="68" spans="1:6" ht="24">
      <c r="A68" s="182" t="s">
        <v>718</v>
      </c>
      <c r="B68" s="164" t="s">
        <v>1631</v>
      </c>
      <c r="C68" s="188" t="s">
        <v>2196</v>
      </c>
      <c r="D68" s="709" t="s">
        <v>2330</v>
      </c>
      <c r="E68" s="765"/>
      <c r="F68" s="507"/>
    </row>
    <row r="69" spans="1:6" ht="14" thickBot="1">
      <c r="A69" s="184" t="s">
        <v>1632</v>
      </c>
      <c r="B69" s="177" t="s">
        <v>1931</v>
      </c>
      <c r="C69" s="185" t="s">
        <v>282</v>
      </c>
      <c r="D69" s="506"/>
      <c r="E69" s="506"/>
      <c r="F69" s="507"/>
    </row>
    <row r="70" spans="1:6">
      <c r="A70" s="654" t="s">
        <v>1532</v>
      </c>
      <c r="B70" s="655" t="s">
        <v>1473</v>
      </c>
      <c r="C70" s="656" t="s">
        <v>1633</v>
      </c>
      <c r="D70" s="709" t="s">
        <v>1633</v>
      </c>
      <c r="E70" s="765"/>
      <c r="F70" s="507"/>
    </row>
    <row r="71" spans="1:6" ht="14" thickBot="1">
      <c r="A71" s="660" t="s">
        <v>1534</v>
      </c>
      <c r="B71" s="681" t="s">
        <v>1473</v>
      </c>
      <c r="C71" s="662" t="s">
        <v>1633</v>
      </c>
      <c r="D71" s="709" t="s">
        <v>1633</v>
      </c>
      <c r="E71" s="765"/>
      <c r="F71" s="507"/>
    </row>
    <row r="72" spans="1:6">
      <c r="A72" s="651" t="s">
        <v>2249</v>
      </c>
      <c r="B72" s="652" t="s">
        <v>2247</v>
      </c>
      <c r="C72" s="653" t="s">
        <v>2248</v>
      </c>
      <c r="D72" s="506"/>
      <c r="E72" s="506"/>
      <c r="F72" s="507"/>
    </row>
    <row r="73" spans="1:6" ht="14" thickBot="1">
      <c r="A73" s="553" t="s">
        <v>2250</v>
      </c>
      <c r="B73" s="334" t="s">
        <v>2247</v>
      </c>
      <c r="C73" s="647" t="s">
        <v>2251</v>
      </c>
      <c r="D73" s="506"/>
      <c r="E73" s="506"/>
      <c r="F73" s="507"/>
    </row>
    <row r="74" spans="1:6">
      <c r="A74" s="666" t="s">
        <v>1989</v>
      </c>
      <c r="B74" s="667" t="s">
        <v>2435</v>
      </c>
      <c r="C74" s="669" t="s">
        <v>2430</v>
      </c>
      <c r="D74" s="709" t="s">
        <v>2398</v>
      </c>
      <c r="E74" s="765"/>
      <c r="F74" s="507"/>
    </row>
    <row r="75" spans="1:6">
      <c r="A75" s="666" t="s">
        <v>2431</v>
      </c>
      <c r="B75" s="667" t="s">
        <v>2436</v>
      </c>
      <c r="C75" s="669" t="s">
        <v>2432</v>
      </c>
      <c r="D75" s="764"/>
      <c r="E75" s="765"/>
      <c r="F75" s="507"/>
    </row>
    <row r="76" spans="1:6">
      <c r="A76" s="666" t="s">
        <v>1987</v>
      </c>
      <c r="B76" s="667" t="s">
        <v>2435</v>
      </c>
      <c r="C76" s="669" t="s">
        <v>2433</v>
      </c>
      <c r="D76" s="709"/>
      <c r="E76" s="765"/>
      <c r="F76" s="507"/>
    </row>
    <row r="77" spans="1:6">
      <c r="A77" s="666" t="s">
        <v>1987</v>
      </c>
      <c r="B77" s="667" t="s">
        <v>2436</v>
      </c>
      <c r="C77" s="669" t="s">
        <v>2434</v>
      </c>
      <c r="D77" s="764"/>
      <c r="E77" s="765"/>
      <c r="F77" s="507"/>
    </row>
    <row r="78" spans="1:6">
      <c r="A78" s="666" t="s">
        <v>2439</v>
      </c>
      <c r="B78" s="667" t="s">
        <v>2437</v>
      </c>
      <c r="C78" s="669" t="s">
        <v>2440</v>
      </c>
      <c r="D78" s="764"/>
      <c r="E78" s="765"/>
      <c r="F78" s="507"/>
    </row>
    <row r="79" spans="1:6" ht="14" thickBot="1">
      <c r="A79" s="666" t="s">
        <v>2431</v>
      </c>
      <c r="B79" s="667" t="s">
        <v>2437</v>
      </c>
      <c r="C79" s="669" t="s">
        <v>2438</v>
      </c>
      <c r="D79" s="764"/>
      <c r="E79" s="765"/>
      <c r="F79" s="507"/>
    </row>
    <row r="80" spans="1:6" s="67" customFormat="1" ht="25" thickBot="1">
      <c r="A80" s="484" t="s">
        <v>1634</v>
      </c>
      <c r="B80" s="248" t="s">
        <v>2090</v>
      </c>
      <c r="C80" s="722" t="s">
        <v>2441</v>
      </c>
      <c r="D80" s="709" t="s">
        <v>2331</v>
      </c>
      <c r="E80" s="765"/>
      <c r="F80" s="507"/>
    </row>
    <row r="81" spans="1:6" s="67" customFormat="1" ht="14" thickBot="1">
      <c r="A81" s="484" t="s">
        <v>2280</v>
      </c>
      <c r="B81" s="248"/>
      <c r="C81" s="722" t="s">
        <v>2281</v>
      </c>
      <c r="D81" s="709" t="s">
        <v>2281</v>
      </c>
      <c r="E81" s="765"/>
      <c r="F81" s="507"/>
    </row>
    <row r="82" spans="1:6" s="67" customFormat="1">
      <c r="A82" s="682" t="s">
        <v>1765</v>
      </c>
      <c r="B82" s="683" t="s">
        <v>2089</v>
      </c>
      <c r="C82" s="684" t="s">
        <v>2055</v>
      </c>
      <c r="D82" s="1101" t="s">
        <v>2281</v>
      </c>
      <c r="E82" s="775"/>
      <c r="F82" s="507"/>
    </row>
    <row r="83" spans="1:6" s="67" customFormat="1">
      <c r="A83" s="666" t="s">
        <v>1765</v>
      </c>
      <c r="B83" s="667" t="s">
        <v>2091</v>
      </c>
      <c r="C83" s="669" t="s">
        <v>2092</v>
      </c>
      <c r="D83" s="1102"/>
      <c r="E83" s="775"/>
      <c r="F83" s="507"/>
    </row>
    <row r="84" spans="1:6" s="67" customFormat="1">
      <c r="A84" s="666" t="s">
        <v>2093</v>
      </c>
      <c r="B84" s="667" t="s">
        <v>2094</v>
      </c>
      <c r="C84" s="669" t="s">
        <v>2095</v>
      </c>
      <c r="D84" s="1102"/>
      <c r="E84" s="775"/>
      <c r="F84" s="507"/>
    </row>
    <row r="85" spans="1:6" s="67" customFormat="1" ht="14" thickBot="1">
      <c r="A85" s="668" t="s">
        <v>2096</v>
      </c>
      <c r="B85" s="670" t="s">
        <v>2091</v>
      </c>
      <c r="C85" s="685" t="s">
        <v>2097</v>
      </c>
      <c r="D85" s="1103"/>
      <c r="E85" s="775"/>
      <c r="F85" s="507"/>
    </row>
    <row r="86" spans="1:6" s="67" customFormat="1">
      <c r="A86" s="335" t="s">
        <v>79</v>
      </c>
      <c r="B86" s="186" t="s">
        <v>2057</v>
      </c>
      <c r="C86" s="641" t="s">
        <v>1804</v>
      </c>
      <c r="D86" s="509" t="s">
        <v>2313</v>
      </c>
      <c r="E86" s="509"/>
      <c r="F86" s="716" t="s">
        <v>2383</v>
      </c>
    </row>
    <row r="87" spans="1:6" s="67" customFormat="1" ht="36">
      <c r="A87" s="249" t="s">
        <v>2027</v>
      </c>
      <c r="B87" s="197" t="s">
        <v>2007</v>
      </c>
      <c r="C87" s="512" t="s">
        <v>2189</v>
      </c>
      <c r="D87" s="509" t="s">
        <v>2314</v>
      </c>
      <c r="E87" s="482"/>
      <c r="F87" s="507"/>
    </row>
    <row r="88" spans="1:6" s="67" customFormat="1">
      <c r="A88" s="337" t="s">
        <v>2058</v>
      </c>
      <c r="B88" s="166" t="s">
        <v>2057</v>
      </c>
      <c r="C88" s="338" t="s">
        <v>2059</v>
      </c>
      <c r="D88" s="509" t="s">
        <v>2315</v>
      </c>
      <c r="E88" s="482"/>
      <c r="F88" s="507"/>
    </row>
    <row r="89" spans="1:6" s="67" customFormat="1">
      <c r="A89" s="337" t="s">
        <v>2053</v>
      </c>
      <c r="B89" s="166" t="s">
        <v>2057</v>
      </c>
      <c r="C89" s="338" t="s">
        <v>2054</v>
      </c>
      <c r="D89" s="503"/>
      <c r="E89" s="482"/>
      <c r="F89" s="507"/>
    </row>
    <row r="90" spans="1:6" s="67" customFormat="1" ht="24">
      <c r="A90" s="337" t="s">
        <v>1843</v>
      </c>
      <c r="B90" s="166" t="s">
        <v>1996</v>
      </c>
      <c r="C90" s="642" t="s">
        <v>2190</v>
      </c>
      <c r="D90" s="509" t="s">
        <v>2315</v>
      </c>
      <c r="E90" s="482"/>
      <c r="F90" s="507"/>
    </row>
    <row r="91" spans="1:6" s="67" customFormat="1">
      <c r="A91" s="337" t="s">
        <v>1947</v>
      </c>
      <c r="B91" s="166" t="s">
        <v>1948</v>
      </c>
      <c r="C91" s="338" t="s">
        <v>1949</v>
      </c>
      <c r="D91" s="509" t="s">
        <v>2313</v>
      </c>
      <c r="E91" s="509"/>
      <c r="F91" s="716" t="s">
        <v>2383</v>
      </c>
    </row>
    <row r="92" spans="1:6" s="67" customFormat="1" ht="36">
      <c r="A92" s="479" t="s">
        <v>2085</v>
      </c>
      <c r="B92" s="475" t="s">
        <v>1991</v>
      </c>
      <c r="C92" s="643" t="s">
        <v>2191</v>
      </c>
      <c r="D92" s="509" t="s">
        <v>2313</v>
      </c>
      <c r="E92" s="509"/>
      <c r="F92" s="716" t="s">
        <v>2383</v>
      </c>
    </row>
    <row r="93" spans="1:6" s="67" customFormat="1" ht="24">
      <c r="A93" s="337" t="s">
        <v>273</v>
      </c>
      <c r="B93" s="166" t="s">
        <v>274</v>
      </c>
      <c r="C93" s="642" t="s">
        <v>2192</v>
      </c>
      <c r="D93" s="509" t="s">
        <v>2385</v>
      </c>
      <c r="E93" s="482"/>
      <c r="F93" s="507"/>
    </row>
    <row r="94" spans="1:6" s="67" customFormat="1" ht="14" thickBot="1">
      <c r="A94" s="246" t="s">
        <v>1887</v>
      </c>
      <c r="B94" s="247" t="s">
        <v>1948</v>
      </c>
      <c r="C94" s="500" t="s">
        <v>1914</v>
      </c>
      <c r="D94" s="482"/>
      <c r="E94" s="482"/>
      <c r="F94" s="507"/>
    </row>
    <row r="95" spans="1:6" s="67" customFormat="1" ht="14" thickBot="1">
      <c r="A95" s="666" t="s">
        <v>216</v>
      </c>
      <c r="B95" s="667" t="s">
        <v>168</v>
      </c>
      <c r="C95" s="669" t="s">
        <v>2185</v>
      </c>
      <c r="D95" s="509" t="s">
        <v>2316</v>
      </c>
      <c r="E95" s="482"/>
      <c r="F95" s="507"/>
    </row>
    <row r="96" spans="1:6" s="67" customFormat="1">
      <c r="A96" s="335" t="s">
        <v>829</v>
      </c>
      <c r="B96" s="186" t="s">
        <v>2120</v>
      </c>
      <c r="C96" s="336" t="s">
        <v>2121</v>
      </c>
      <c r="D96" s="509" t="s">
        <v>2315</v>
      </c>
      <c r="E96" s="482"/>
      <c r="F96" s="507"/>
    </row>
    <row r="97" spans="1:6" s="67" customFormat="1">
      <c r="A97" s="477" t="s">
        <v>2182</v>
      </c>
      <c r="B97" s="250" t="s">
        <v>2057</v>
      </c>
      <c r="C97" s="478" t="s">
        <v>2183</v>
      </c>
      <c r="D97" s="503"/>
      <c r="E97" s="482"/>
      <c r="F97" s="507"/>
    </row>
    <row r="98" spans="1:6" s="67" customFormat="1" ht="53" customHeight="1" thickBot="1">
      <c r="A98" s="251" t="s">
        <v>323</v>
      </c>
      <c r="B98" s="187" t="s">
        <v>1948</v>
      </c>
      <c r="C98" s="644" t="s">
        <v>2193</v>
      </c>
      <c r="D98" s="762" t="s">
        <v>2384</v>
      </c>
      <c r="E98" s="776"/>
      <c r="F98" s="507"/>
    </row>
    <row r="99" spans="1:6">
      <c r="A99" s="654" t="s">
        <v>580</v>
      </c>
      <c r="B99" s="655" t="s">
        <v>581</v>
      </c>
      <c r="C99" s="656" t="s">
        <v>1386</v>
      </c>
      <c r="D99" s="508"/>
      <c r="E99" s="482"/>
      <c r="F99" s="507"/>
    </row>
    <row r="100" spans="1:6">
      <c r="A100" s="657" t="s">
        <v>1459</v>
      </c>
      <c r="B100" s="658" t="s">
        <v>1019</v>
      </c>
      <c r="C100" s="659" t="s">
        <v>627</v>
      </c>
      <c r="D100" s="482"/>
      <c r="E100" s="482"/>
      <c r="F100" s="507"/>
    </row>
    <row r="101" spans="1:6">
      <c r="A101" s="657" t="s">
        <v>1115</v>
      </c>
      <c r="B101" s="658" t="s">
        <v>1509</v>
      </c>
      <c r="C101" s="659" t="s">
        <v>1103</v>
      </c>
      <c r="D101" s="482"/>
      <c r="E101" s="482"/>
      <c r="F101" s="507"/>
    </row>
    <row r="102" spans="1:6" ht="14" thickBot="1">
      <c r="A102" s="660" t="s">
        <v>1711</v>
      </c>
      <c r="B102" s="681" t="s">
        <v>2123</v>
      </c>
      <c r="C102" s="662" t="s">
        <v>1806</v>
      </c>
      <c r="D102" s="482"/>
      <c r="E102" s="482"/>
      <c r="F102" s="507"/>
    </row>
    <row r="103" spans="1:6" ht="14" thickBot="1">
      <c r="A103" s="651" t="s">
        <v>2409</v>
      </c>
      <c r="B103" s="783" t="s">
        <v>2202</v>
      </c>
      <c r="C103" s="784" t="s">
        <v>2410</v>
      </c>
      <c r="D103" s="509"/>
      <c r="E103" s="482"/>
      <c r="F103" s="507"/>
    </row>
    <row r="104" spans="1:6" ht="24">
      <c r="A104" s="789" t="s">
        <v>2390</v>
      </c>
      <c r="B104" s="790" t="s">
        <v>2026</v>
      </c>
      <c r="C104" s="791" t="s">
        <v>2194</v>
      </c>
      <c r="D104" s="506"/>
      <c r="E104" s="506"/>
      <c r="F104" s="759" t="s">
        <v>2395</v>
      </c>
    </row>
    <row r="105" spans="1:6" ht="25" thickBot="1">
      <c r="A105" s="792" t="s">
        <v>246</v>
      </c>
      <c r="B105" s="793" t="s">
        <v>2026</v>
      </c>
      <c r="C105" s="794" t="s">
        <v>2194</v>
      </c>
      <c r="D105" s="506"/>
      <c r="E105" s="506"/>
      <c r="F105" s="759" t="s">
        <v>2395</v>
      </c>
    </row>
    <row r="106" spans="1:6">
      <c r="A106" s="785" t="s">
        <v>2413</v>
      </c>
      <c r="B106" s="795" t="s">
        <v>2396</v>
      </c>
      <c r="C106" s="786" t="s">
        <v>2391</v>
      </c>
      <c r="D106" s="509" t="s">
        <v>2388</v>
      </c>
      <c r="E106" s="482"/>
      <c r="F106" s="507"/>
    </row>
    <row r="107" spans="1:6">
      <c r="A107" s="796" t="s">
        <v>2390</v>
      </c>
      <c r="B107" s="775" t="s">
        <v>2397</v>
      </c>
      <c r="C107" s="797" t="s">
        <v>2391</v>
      </c>
      <c r="D107" s="509" t="s">
        <v>2393</v>
      </c>
      <c r="E107" s="482"/>
      <c r="F107" s="507"/>
    </row>
    <row r="108" spans="1:6" ht="14" thickBot="1">
      <c r="A108" s="796" t="s">
        <v>2392</v>
      </c>
      <c r="B108" s="775" t="s">
        <v>2397</v>
      </c>
      <c r="C108" s="797" t="s">
        <v>2391</v>
      </c>
      <c r="D108" s="509" t="s">
        <v>2393</v>
      </c>
      <c r="E108" s="482"/>
      <c r="F108" s="507"/>
    </row>
    <row r="109" spans="1:6">
      <c r="A109" s="785" t="s">
        <v>2418</v>
      </c>
      <c r="B109" s="795" t="s">
        <v>2416</v>
      </c>
      <c r="C109" s="786" t="s">
        <v>2417</v>
      </c>
      <c r="D109" s="509"/>
      <c r="E109" s="482"/>
      <c r="F109" s="507"/>
    </row>
    <row r="110" spans="1:6" ht="14" thickBot="1">
      <c r="A110" s="787" t="s">
        <v>2409</v>
      </c>
      <c r="B110" s="798" t="s">
        <v>2412</v>
      </c>
      <c r="C110" s="788" t="s">
        <v>2411</v>
      </c>
      <c r="D110" s="509"/>
      <c r="E110" s="482"/>
      <c r="F110" s="507"/>
    </row>
    <row r="111" spans="1:6" ht="14" thickBot="1">
      <c r="A111" s="787" t="s">
        <v>2419</v>
      </c>
      <c r="B111" s="798" t="s">
        <v>2420</v>
      </c>
      <c r="C111" s="788" t="s">
        <v>2421</v>
      </c>
      <c r="D111" s="509"/>
      <c r="E111" s="482"/>
      <c r="F111" s="507"/>
    </row>
    <row r="112" spans="1:6" ht="36">
      <c r="A112" s="800" t="s">
        <v>2004</v>
      </c>
      <c r="B112" s="801" t="s">
        <v>2198</v>
      </c>
      <c r="C112" s="802" t="s">
        <v>2197</v>
      </c>
      <c r="D112" s="482"/>
      <c r="E112" s="482"/>
      <c r="F112" s="507"/>
    </row>
    <row r="113" spans="1:6" ht="36">
      <c r="A113" s="711" t="s">
        <v>2005</v>
      </c>
      <c r="B113" s="712">
        <v>2009</v>
      </c>
      <c r="C113" s="713" t="s">
        <v>2199</v>
      </c>
      <c r="D113" s="482"/>
      <c r="E113" s="482"/>
      <c r="F113" s="507"/>
    </row>
    <row r="114" spans="1:6" ht="36">
      <c r="A114" s="711" t="s">
        <v>2006</v>
      </c>
      <c r="B114" s="714" t="s">
        <v>2200</v>
      </c>
      <c r="C114" s="713" t="s">
        <v>2283</v>
      </c>
      <c r="D114" s="482" t="s">
        <v>2387</v>
      </c>
      <c r="E114" s="482"/>
      <c r="F114" s="507"/>
    </row>
    <row r="115" spans="1:6" ht="60">
      <c r="A115" s="711" t="s">
        <v>2201</v>
      </c>
      <c r="B115" s="714" t="s">
        <v>2202</v>
      </c>
      <c r="C115" s="713" t="s">
        <v>2282</v>
      </c>
      <c r="D115" s="482" t="s">
        <v>2387</v>
      </c>
      <c r="E115" s="482"/>
      <c r="F115" s="507"/>
    </row>
    <row r="116" spans="1:6" ht="24">
      <c r="A116" s="711" t="s">
        <v>2203</v>
      </c>
      <c r="B116" s="712">
        <v>2014</v>
      </c>
      <c r="C116" s="713" t="s">
        <v>2284</v>
      </c>
      <c r="D116" s="482" t="s">
        <v>2387</v>
      </c>
      <c r="E116" s="482"/>
      <c r="F116" s="505"/>
    </row>
    <row r="117" spans="1:6">
      <c r="A117" s="666" t="s">
        <v>2204</v>
      </c>
      <c r="B117" s="686">
        <v>2015</v>
      </c>
      <c r="C117" s="669" t="s">
        <v>2205</v>
      </c>
      <c r="D117" s="482"/>
      <c r="E117" s="482"/>
      <c r="F117" s="505"/>
    </row>
    <row r="118" spans="1:6" ht="24">
      <c r="A118" s="711" t="s">
        <v>2206</v>
      </c>
      <c r="B118" s="712">
        <v>2014</v>
      </c>
      <c r="C118" s="713" t="s">
        <v>2285</v>
      </c>
      <c r="D118" s="482" t="s">
        <v>2387</v>
      </c>
      <c r="E118" s="482"/>
      <c r="F118" s="505"/>
    </row>
    <row r="119" spans="1:6" ht="14" thickBot="1">
      <c r="A119" s="668" t="s">
        <v>2208</v>
      </c>
      <c r="B119" s="687">
        <v>2015</v>
      </c>
      <c r="C119" s="685" t="s">
        <v>2207</v>
      </c>
      <c r="D119" s="482"/>
      <c r="E119" s="482"/>
      <c r="F119" s="505"/>
    </row>
    <row r="120" spans="1:6">
      <c r="A120" s="666" t="s">
        <v>2209</v>
      </c>
      <c r="B120" s="686" t="s">
        <v>2212</v>
      </c>
      <c r="C120" s="669" t="s">
        <v>2210</v>
      </c>
      <c r="D120" s="1104" t="s">
        <v>2394</v>
      </c>
      <c r="E120" s="775"/>
      <c r="F120" s="505"/>
    </row>
    <row r="121" spans="1:6">
      <c r="A121" s="666" t="s">
        <v>2286</v>
      </c>
      <c r="B121" s="686"/>
      <c r="C121" s="669" t="s">
        <v>2287</v>
      </c>
      <c r="D121" s="1104"/>
      <c r="E121" s="775"/>
      <c r="F121" s="505"/>
    </row>
    <row r="122" spans="1:6">
      <c r="A122" s="666" t="s">
        <v>2211</v>
      </c>
      <c r="B122" s="686" t="s">
        <v>2212</v>
      </c>
      <c r="C122" s="669" t="s">
        <v>2291</v>
      </c>
      <c r="D122" s="1104"/>
      <c r="E122" s="775"/>
      <c r="F122" s="505"/>
    </row>
    <row r="123" spans="1:6">
      <c r="A123" s="666" t="s">
        <v>2213</v>
      </c>
      <c r="B123" s="686" t="s">
        <v>2212</v>
      </c>
      <c r="C123" s="669" t="s">
        <v>2214</v>
      </c>
      <c r="D123" s="1104"/>
      <c r="E123" s="775"/>
      <c r="F123" s="505"/>
    </row>
    <row r="124" spans="1:6">
      <c r="A124" s="666" t="s">
        <v>2215</v>
      </c>
      <c r="B124" s="686" t="s">
        <v>2212</v>
      </c>
      <c r="C124" s="669" t="s">
        <v>2288</v>
      </c>
      <c r="D124" s="1104"/>
      <c r="E124" s="775"/>
      <c r="F124" s="505"/>
    </row>
    <row r="125" spans="1:6">
      <c r="A125" s="666" t="s">
        <v>2216</v>
      </c>
      <c r="B125" s="686" t="s">
        <v>2212</v>
      </c>
      <c r="C125" s="669" t="s">
        <v>2217</v>
      </c>
      <c r="D125" s="1104"/>
      <c r="E125" s="775"/>
      <c r="F125" s="505"/>
    </row>
    <row r="126" spans="1:6">
      <c r="A126" s="666" t="s">
        <v>2289</v>
      </c>
      <c r="B126" s="686"/>
      <c r="C126" s="669" t="s">
        <v>2290</v>
      </c>
      <c r="D126" s="1104"/>
      <c r="E126" s="775"/>
      <c r="F126" s="505"/>
    </row>
    <row r="127" spans="1:6" ht="14" thickBot="1">
      <c r="A127" s="666" t="s">
        <v>2218</v>
      </c>
      <c r="B127" s="686">
        <v>2016</v>
      </c>
      <c r="C127" s="669" t="s">
        <v>2219</v>
      </c>
      <c r="D127" s="1105"/>
      <c r="E127" s="775"/>
      <c r="F127" s="505"/>
    </row>
    <row r="128" spans="1:6">
      <c r="A128" s="179" t="s">
        <v>1104</v>
      </c>
      <c r="B128" s="180" t="s">
        <v>989</v>
      </c>
      <c r="C128" s="181" t="s">
        <v>1446</v>
      </c>
      <c r="D128" s="709" t="s">
        <v>1806</v>
      </c>
      <c r="E128" s="765"/>
      <c r="F128" s="507"/>
    </row>
    <row r="129" spans="1:5">
      <c r="A129" s="182" t="s">
        <v>412</v>
      </c>
      <c r="B129" s="164" t="s">
        <v>1931</v>
      </c>
      <c r="C129" s="183" t="s">
        <v>1068</v>
      </c>
      <c r="D129" s="709" t="s">
        <v>2332</v>
      </c>
      <c r="E129" s="765"/>
    </row>
    <row r="130" spans="1:5" ht="14" thickBot="1">
      <c r="A130" s="184" t="s">
        <v>1943</v>
      </c>
      <c r="B130" s="177" t="s">
        <v>1477</v>
      </c>
      <c r="C130" s="185" t="s">
        <v>2060</v>
      </c>
      <c r="D130" s="709" t="s">
        <v>2332</v>
      </c>
      <c r="E130" s="765"/>
    </row>
    <row r="131" spans="1:5">
      <c r="A131" s="654" t="s">
        <v>2088</v>
      </c>
      <c r="B131" s="655" t="s">
        <v>1948</v>
      </c>
      <c r="C131" s="656" t="s">
        <v>359</v>
      </c>
      <c r="D131" s="509" t="s">
        <v>2317</v>
      </c>
      <c r="E131" s="482"/>
    </row>
    <row r="132" spans="1:5" ht="24" customHeight="1">
      <c r="A132" s="723" t="s">
        <v>1997</v>
      </c>
      <c r="B132" s="646" t="s">
        <v>2156</v>
      </c>
      <c r="C132" s="188" t="s">
        <v>1618</v>
      </c>
      <c r="D132" s="761" t="s">
        <v>2386</v>
      </c>
      <c r="E132" s="777"/>
    </row>
    <row r="133" spans="1:5" ht="14" thickBot="1">
      <c r="A133" s="842" t="s">
        <v>2429</v>
      </c>
      <c r="B133" s="843" t="s">
        <v>2424</v>
      </c>
      <c r="C133" s="844" t="s">
        <v>2425</v>
      </c>
      <c r="D133" s="777"/>
      <c r="E133" s="852" t="s">
        <v>2311</v>
      </c>
    </row>
    <row r="134" spans="1:5">
      <c r="A134" s="845" t="s">
        <v>2512</v>
      </c>
      <c r="B134" s="846" t="s">
        <v>2522</v>
      </c>
      <c r="C134" s="849" t="s">
        <v>2524</v>
      </c>
      <c r="D134" s="854"/>
      <c r="E134" s="855" t="s">
        <v>2519</v>
      </c>
    </row>
    <row r="135" spans="1:5">
      <c r="A135" s="723" t="s">
        <v>2512</v>
      </c>
      <c r="B135" s="646" t="s">
        <v>2521</v>
      </c>
      <c r="C135" s="850" t="s">
        <v>2525</v>
      </c>
      <c r="D135" s="853"/>
      <c r="E135" s="863" t="s">
        <v>2519</v>
      </c>
    </row>
    <row r="136" spans="1:5">
      <c r="A136" s="723" t="s">
        <v>2520</v>
      </c>
      <c r="B136" s="646" t="s">
        <v>2521</v>
      </c>
      <c r="C136" s="850" t="s">
        <v>2518</v>
      </c>
      <c r="D136" s="853"/>
      <c r="E136" s="856" t="s">
        <v>2519</v>
      </c>
    </row>
    <row r="137" spans="1:5" ht="14" thickBot="1">
      <c r="A137" s="847" t="s">
        <v>2520</v>
      </c>
      <c r="B137" s="848" t="s">
        <v>2522</v>
      </c>
      <c r="C137" s="851" t="s">
        <v>2523</v>
      </c>
      <c r="D137" s="857"/>
      <c r="E137" s="858" t="s">
        <v>2519</v>
      </c>
    </row>
    <row r="138" spans="1:5">
      <c r="A138" s="337" t="s">
        <v>251</v>
      </c>
      <c r="B138" s="166" t="s">
        <v>542</v>
      </c>
      <c r="C138" s="338" t="s">
        <v>97</v>
      </c>
      <c r="D138" s="146"/>
      <c r="E138" s="146"/>
    </row>
    <row r="139" spans="1:5">
      <c r="A139" s="337" t="s">
        <v>520</v>
      </c>
      <c r="B139" s="172" t="s">
        <v>541</v>
      </c>
      <c r="C139" s="338" t="s">
        <v>97</v>
      </c>
      <c r="D139" s="146"/>
      <c r="E139" s="146"/>
    </row>
    <row r="140" spans="1:5">
      <c r="A140" s="337" t="s">
        <v>1176</v>
      </c>
      <c r="B140" s="166" t="s">
        <v>1464</v>
      </c>
      <c r="C140" s="338" t="s">
        <v>97</v>
      </c>
      <c r="D140" s="146"/>
      <c r="E140" s="146"/>
    </row>
    <row r="141" spans="1:5">
      <c r="A141" s="337" t="s">
        <v>692</v>
      </c>
      <c r="B141" s="172" t="s">
        <v>875</v>
      </c>
      <c r="C141" s="338" t="s">
        <v>97</v>
      </c>
      <c r="D141" s="146"/>
      <c r="E141" s="146"/>
    </row>
    <row r="142" spans="1:5">
      <c r="A142" s="337" t="s">
        <v>912</v>
      </c>
      <c r="B142" s="172" t="s">
        <v>690</v>
      </c>
      <c r="C142" s="338" t="s">
        <v>97</v>
      </c>
      <c r="D142" s="146"/>
      <c r="E142" s="146"/>
    </row>
    <row r="143" spans="1:5">
      <c r="A143" s="337" t="s">
        <v>691</v>
      </c>
      <c r="B143" s="172" t="s">
        <v>541</v>
      </c>
      <c r="C143" s="338" t="s">
        <v>97</v>
      </c>
      <c r="D143" s="146"/>
      <c r="E143" s="146"/>
    </row>
    <row r="144" spans="1:5">
      <c r="A144" s="337" t="s">
        <v>1238</v>
      </c>
      <c r="B144" s="166" t="s">
        <v>931</v>
      </c>
      <c r="C144" s="338" t="s">
        <v>97</v>
      </c>
      <c r="D144" s="146"/>
      <c r="E144" s="146"/>
    </row>
    <row r="145" spans="1:6">
      <c r="A145" s="337" t="s">
        <v>1584</v>
      </c>
      <c r="B145" s="166" t="s">
        <v>1585</v>
      </c>
      <c r="C145" s="338" t="s">
        <v>97</v>
      </c>
      <c r="D145" s="146"/>
      <c r="E145" s="146"/>
    </row>
    <row r="146" spans="1:6">
      <c r="A146" s="337" t="s">
        <v>1065</v>
      </c>
      <c r="B146" s="172" t="s">
        <v>1076</v>
      </c>
      <c r="C146" s="338" t="s">
        <v>97</v>
      </c>
      <c r="D146" s="146"/>
      <c r="E146" s="146"/>
    </row>
    <row r="147" spans="1:6">
      <c r="A147" s="337" t="s">
        <v>1244</v>
      </c>
      <c r="B147" s="172" t="s">
        <v>1245</v>
      </c>
      <c r="C147" s="338" t="s">
        <v>97</v>
      </c>
      <c r="D147" s="146"/>
      <c r="E147" s="146"/>
    </row>
    <row r="148" spans="1:6">
      <c r="A148" s="337" t="s">
        <v>1276</v>
      </c>
      <c r="B148" s="166" t="s">
        <v>1585</v>
      </c>
      <c r="C148" s="338" t="s">
        <v>97</v>
      </c>
      <c r="D148" s="146"/>
      <c r="E148" s="146"/>
    </row>
    <row r="149" spans="1:6">
      <c r="A149" s="337" t="s">
        <v>1277</v>
      </c>
      <c r="B149" s="172" t="s">
        <v>354</v>
      </c>
      <c r="C149" s="338" t="s">
        <v>97</v>
      </c>
      <c r="D149" s="146"/>
      <c r="E149" s="146"/>
    </row>
    <row r="150" spans="1:6">
      <c r="A150" s="337" t="s">
        <v>933</v>
      </c>
      <c r="B150" s="166" t="s">
        <v>1388</v>
      </c>
      <c r="C150" s="338" t="s">
        <v>97</v>
      </c>
      <c r="D150" s="146"/>
      <c r="E150" s="146"/>
    </row>
    <row r="151" spans="1:6" ht="14" thickBot="1">
      <c r="A151" s="479" t="s">
        <v>1483</v>
      </c>
      <c r="B151" s="475" t="s">
        <v>1097</v>
      </c>
      <c r="C151" s="724" t="s">
        <v>1297</v>
      </c>
      <c r="D151" s="146"/>
      <c r="E151" s="146"/>
    </row>
    <row r="152" spans="1:6">
      <c r="A152" s="654" t="s">
        <v>1810</v>
      </c>
      <c r="B152" s="655" t="s">
        <v>1097</v>
      </c>
      <c r="C152" s="656" t="s">
        <v>1298</v>
      </c>
      <c r="D152" s="509" t="s">
        <v>2041</v>
      </c>
      <c r="E152" s="482"/>
    </row>
    <row r="153" spans="1:6" ht="14" thickBot="1">
      <c r="A153" s="660" t="s">
        <v>885</v>
      </c>
      <c r="B153" s="681" t="s">
        <v>1251</v>
      </c>
      <c r="C153" s="662" t="s">
        <v>2041</v>
      </c>
      <c r="D153" s="146"/>
      <c r="E153" s="146"/>
      <c r="F153" s="716" t="s">
        <v>1938</v>
      </c>
    </row>
    <row r="154" spans="1:6" ht="14" thickBot="1">
      <c r="A154" s="477" t="s">
        <v>1299</v>
      </c>
      <c r="B154" s="250" t="s">
        <v>1368</v>
      </c>
      <c r="C154" s="478" t="s">
        <v>1369</v>
      </c>
      <c r="D154" s="146"/>
      <c r="E154" s="146"/>
      <c r="F154" s="504"/>
    </row>
    <row r="155" spans="1:6">
      <c r="A155" s="654" t="s">
        <v>1723</v>
      </c>
      <c r="B155" s="655" t="s">
        <v>2142</v>
      </c>
      <c r="C155" s="656" t="s">
        <v>283</v>
      </c>
      <c r="D155" s="482"/>
      <c r="E155" s="482"/>
      <c r="F155" s="505"/>
    </row>
    <row r="156" spans="1:6" ht="25" thickBot="1">
      <c r="A156" s="660" t="s">
        <v>955</v>
      </c>
      <c r="B156" s="681" t="s">
        <v>956</v>
      </c>
      <c r="C156" s="691" t="s">
        <v>2195</v>
      </c>
      <c r="D156" s="709" t="s">
        <v>2334</v>
      </c>
      <c r="E156" s="765"/>
      <c r="F156" s="505"/>
    </row>
    <row r="157" spans="1:6" ht="14" thickBot="1">
      <c r="A157" s="725" t="s">
        <v>1738</v>
      </c>
      <c r="B157" s="194" t="s">
        <v>2142</v>
      </c>
      <c r="C157" s="726" t="s">
        <v>1107</v>
      </c>
      <c r="D157" s="709" t="s">
        <v>2335</v>
      </c>
      <c r="E157" s="765"/>
      <c r="F157" s="505"/>
    </row>
    <row r="158" spans="1:6">
      <c r="A158" s="654" t="s">
        <v>1108</v>
      </c>
      <c r="B158" s="655" t="s">
        <v>1135</v>
      </c>
      <c r="C158" s="656" t="s">
        <v>760</v>
      </c>
      <c r="D158" s="709" t="s">
        <v>2336</v>
      </c>
      <c r="E158" s="765"/>
      <c r="F158" s="505"/>
    </row>
    <row r="159" spans="1:6" ht="14" thickBot="1">
      <c r="A159" s="660" t="s">
        <v>1687</v>
      </c>
      <c r="B159" s="681" t="s">
        <v>2123</v>
      </c>
      <c r="C159" s="662" t="s">
        <v>1037</v>
      </c>
      <c r="D159" s="482"/>
      <c r="E159" s="482"/>
      <c r="F159" s="505"/>
    </row>
    <row r="160" spans="1:6">
      <c r="A160" s="189" t="s">
        <v>1136</v>
      </c>
      <c r="B160" s="180" t="s">
        <v>1137</v>
      </c>
      <c r="C160" s="181" t="s">
        <v>733</v>
      </c>
      <c r="D160" s="709" t="s">
        <v>954</v>
      </c>
      <c r="E160" s="765"/>
      <c r="F160" s="505"/>
    </row>
    <row r="161" spans="1:8">
      <c r="A161" s="182" t="s">
        <v>1157</v>
      </c>
      <c r="B161" s="164" t="s">
        <v>582</v>
      </c>
      <c r="C161" s="183" t="s">
        <v>906</v>
      </c>
      <c r="D161" s="482"/>
      <c r="E161" s="482"/>
      <c r="F161" s="505"/>
    </row>
    <row r="162" spans="1:8">
      <c r="A162" s="190" t="s">
        <v>60</v>
      </c>
      <c r="B162" s="164" t="s">
        <v>1137</v>
      </c>
      <c r="C162" s="183" t="s">
        <v>320</v>
      </c>
      <c r="D162" s="709" t="s">
        <v>954</v>
      </c>
      <c r="E162" s="765"/>
      <c r="F162" s="505"/>
    </row>
    <row r="163" spans="1:8" ht="14" thickBot="1">
      <c r="A163" s="191" t="s">
        <v>1932</v>
      </c>
      <c r="B163" s="177" t="s">
        <v>953</v>
      </c>
      <c r="C163" s="185" t="s">
        <v>954</v>
      </c>
      <c r="D163" s="482"/>
      <c r="E163" s="482"/>
      <c r="F163" s="505"/>
    </row>
    <row r="164" spans="1:8">
      <c r="A164" s="335" t="s">
        <v>996</v>
      </c>
      <c r="B164" s="186" t="s">
        <v>1639</v>
      </c>
      <c r="C164" s="336" t="s">
        <v>654</v>
      </c>
      <c r="D164" s="709" t="s">
        <v>2353</v>
      </c>
      <c r="E164" s="765"/>
      <c r="F164" s="507"/>
    </row>
    <row r="165" spans="1:8">
      <c r="A165" s="657" t="s">
        <v>1761</v>
      </c>
      <c r="B165" s="658" t="s">
        <v>865</v>
      </c>
      <c r="C165" s="659" t="s">
        <v>500</v>
      </c>
      <c r="D165" s="709" t="s">
        <v>2354</v>
      </c>
      <c r="E165" s="765"/>
      <c r="F165" s="507"/>
      <c r="H165" s="2"/>
    </row>
    <row r="166" spans="1:8">
      <c r="A166" s="337" t="s">
        <v>345</v>
      </c>
      <c r="B166" s="166" t="s">
        <v>865</v>
      </c>
      <c r="C166" s="338" t="s">
        <v>291</v>
      </c>
      <c r="D166" s="709" t="s">
        <v>2355</v>
      </c>
      <c r="E166" s="765"/>
      <c r="F166" s="507"/>
    </row>
    <row r="167" spans="1:8">
      <c r="A167" s="657" t="s">
        <v>188</v>
      </c>
      <c r="B167" s="658" t="s">
        <v>73</v>
      </c>
      <c r="C167" s="659" t="s">
        <v>821</v>
      </c>
      <c r="D167" s="709" t="s">
        <v>2356</v>
      </c>
      <c r="E167" s="765"/>
      <c r="F167" s="507"/>
    </row>
    <row r="168" spans="1:8">
      <c r="A168" s="337" t="s">
        <v>941</v>
      </c>
      <c r="B168" s="166" t="s">
        <v>1585</v>
      </c>
      <c r="C168" s="338" t="s">
        <v>703</v>
      </c>
      <c r="D168" s="709" t="s">
        <v>2357</v>
      </c>
      <c r="E168" s="765"/>
      <c r="F168" s="507"/>
    </row>
    <row r="169" spans="1:8">
      <c r="A169" s="657" t="s">
        <v>2108</v>
      </c>
      <c r="B169" s="658" t="s">
        <v>2109</v>
      </c>
      <c r="C169" s="659" t="s">
        <v>1398</v>
      </c>
      <c r="D169" s="709" t="s">
        <v>2318</v>
      </c>
      <c r="E169" s="765"/>
      <c r="F169" s="507"/>
    </row>
    <row r="170" spans="1:8">
      <c r="A170" s="337" t="s">
        <v>852</v>
      </c>
      <c r="B170" s="166" t="s">
        <v>657</v>
      </c>
      <c r="C170" s="338" t="s">
        <v>1167</v>
      </c>
      <c r="D170" s="506"/>
      <c r="E170" s="506"/>
      <c r="F170" s="507"/>
    </row>
    <row r="171" spans="1:8">
      <c r="A171" s="657" t="s">
        <v>1189</v>
      </c>
      <c r="B171" s="658" t="s">
        <v>73</v>
      </c>
      <c r="C171" s="659" t="s">
        <v>659</v>
      </c>
      <c r="D171" s="709" t="s">
        <v>2358</v>
      </c>
      <c r="E171" s="765"/>
      <c r="F171" s="507"/>
    </row>
    <row r="172" spans="1:8">
      <c r="A172" s="337" t="s">
        <v>2066</v>
      </c>
      <c r="B172" s="166" t="s">
        <v>2067</v>
      </c>
      <c r="C172" s="338" t="s">
        <v>1451</v>
      </c>
      <c r="D172" s="506"/>
      <c r="E172" s="506"/>
      <c r="F172" s="507"/>
    </row>
    <row r="173" spans="1:8" ht="14" thickBot="1">
      <c r="A173" s="660" t="s">
        <v>777</v>
      </c>
      <c r="B173" s="681" t="s">
        <v>1456</v>
      </c>
      <c r="C173" s="662" t="s">
        <v>1486</v>
      </c>
      <c r="D173" s="709" t="s">
        <v>2359</v>
      </c>
      <c r="E173" s="765"/>
      <c r="F173" s="507"/>
    </row>
    <row r="174" spans="1:8">
      <c r="A174" s="179" t="s">
        <v>402</v>
      </c>
      <c r="B174" s="180" t="s">
        <v>1639</v>
      </c>
      <c r="C174" s="181" t="s">
        <v>338</v>
      </c>
      <c r="D174" s="709" t="s">
        <v>2333</v>
      </c>
      <c r="E174" s="765"/>
      <c r="F174" s="507"/>
    </row>
    <row r="175" spans="1:8" ht="14" thickBot="1">
      <c r="A175" s="184" t="s">
        <v>1487</v>
      </c>
      <c r="B175" s="177" t="s">
        <v>582</v>
      </c>
      <c r="C175" s="185" t="s">
        <v>339</v>
      </c>
      <c r="D175" s="709" t="s">
        <v>2333</v>
      </c>
      <c r="E175" s="765"/>
      <c r="F175" s="507"/>
    </row>
    <row r="176" spans="1:8" ht="14" thickBot="1">
      <c r="A176" s="660" t="s">
        <v>1588</v>
      </c>
      <c r="B176" s="681" t="s">
        <v>762</v>
      </c>
      <c r="C176" s="662" t="s">
        <v>319</v>
      </c>
      <c r="D176" s="709" t="s">
        <v>2360</v>
      </c>
      <c r="E176" s="765"/>
      <c r="F176" s="505"/>
    </row>
    <row r="177" spans="1:8">
      <c r="A177" s="179" t="s">
        <v>1200</v>
      </c>
      <c r="B177" s="180" t="s">
        <v>849</v>
      </c>
      <c r="C177" s="181" t="s">
        <v>1210</v>
      </c>
      <c r="D177" s="709" t="s">
        <v>2361</v>
      </c>
      <c r="E177" s="765"/>
      <c r="F177" s="505"/>
    </row>
    <row r="178" spans="1:8">
      <c r="A178" s="182" t="s">
        <v>1395</v>
      </c>
      <c r="B178" s="164" t="s">
        <v>318</v>
      </c>
      <c r="C178" s="183" t="s">
        <v>1154</v>
      </c>
      <c r="D178" s="709" t="s">
        <v>2361</v>
      </c>
      <c r="E178" s="765"/>
      <c r="F178" s="505"/>
    </row>
    <row r="179" spans="1:8" ht="14" thickBot="1">
      <c r="A179" s="184" t="s">
        <v>1438</v>
      </c>
      <c r="B179" s="177" t="s">
        <v>365</v>
      </c>
      <c r="C179" s="185" t="s">
        <v>1255</v>
      </c>
      <c r="D179" s="709" t="s">
        <v>2361</v>
      </c>
      <c r="E179" s="763"/>
      <c r="F179" s="510"/>
    </row>
    <row r="180" spans="1:8">
      <c r="A180" s="654" t="s">
        <v>389</v>
      </c>
      <c r="B180" s="655" t="s">
        <v>680</v>
      </c>
      <c r="C180" s="656" t="s">
        <v>330</v>
      </c>
      <c r="D180" s="709" t="s">
        <v>2362</v>
      </c>
      <c r="E180" s="764"/>
      <c r="F180" s="716" t="s">
        <v>1006</v>
      </c>
      <c r="H180" s="1"/>
    </row>
    <row r="181" spans="1:8" ht="14" thickBot="1">
      <c r="A181" s="660" t="s">
        <v>1240</v>
      </c>
      <c r="B181" s="681" t="s">
        <v>1241</v>
      </c>
      <c r="C181" s="662" t="s">
        <v>1096</v>
      </c>
      <c r="D181" s="709" t="s">
        <v>2362</v>
      </c>
      <c r="E181" s="764"/>
      <c r="F181" s="716" t="s">
        <v>1006</v>
      </c>
    </row>
    <row r="182" spans="1:8" ht="14" thickBot="1">
      <c r="A182" s="484" t="s">
        <v>1254</v>
      </c>
      <c r="B182" s="248" t="s">
        <v>1437</v>
      </c>
      <c r="C182" s="485" t="s">
        <v>1840</v>
      </c>
      <c r="D182" s="709" t="s">
        <v>2363</v>
      </c>
      <c r="E182" s="778"/>
      <c r="F182" s="504"/>
    </row>
    <row r="183" spans="1:8">
      <c r="A183" s="654" t="s">
        <v>173</v>
      </c>
      <c r="B183" s="655" t="s">
        <v>849</v>
      </c>
      <c r="C183" s="656" t="s">
        <v>279</v>
      </c>
      <c r="D183" s="709" t="s">
        <v>2364</v>
      </c>
      <c r="E183" s="765"/>
      <c r="F183" s="505"/>
    </row>
    <row r="184" spans="1:8">
      <c r="A184" s="657" t="s">
        <v>1133</v>
      </c>
      <c r="B184" s="658" t="s">
        <v>1134</v>
      </c>
      <c r="C184" s="659" t="s">
        <v>805</v>
      </c>
      <c r="D184" s="709" t="s">
        <v>2364</v>
      </c>
      <c r="E184" s="765"/>
      <c r="F184" s="505"/>
    </row>
    <row r="185" spans="1:8" ht="25" thickBot="1">
      <c r="A185" s="677" t="s">
        <v>806</v>
      </c>
      <c r="B185" s="681" t="s">
        <v>807</v>
      </c>
      <c r="C185" s="662" t="s">
        <v>462</v>
      </c>
      <c r="D185" s="709" t="s">
        <v>2364</v>
      </c>
      <c r="E185" s="765"/>
      <c r="F185" s="505"/>
    </row>
    <row r="186" spans="1:8">
      <c r="A186" s="179" t="s">
        <v>1754</v>
      </c>
      <c r="B186" s="180" t="s">
        <v>725</v>
      </c>
      <c r="C186" s="181" t="s">
        <v>1318</v>
      </c>
      <c r="D186" s="709" t="s">
        <v>2365</v>
      </c>
      <c r="E186" s="765"/>
      <c r="F186" s="505"/>
    </row>
    <row r="187" spans="1:8" ht="38" customHeight="1" thickBot="1">
      <c r="A187" s="191" t="s">
        <v>2107</v>
      </c>
      <c r="B187" s="192" t="s">
        <v>1327</v>
      </c>
      <c r="C187" s="185" t="s">
        <v>1728</v>
      </c>
      <c r="D187" s="511"/>
      <c r="E187" s="511"/>
      <c r="F187" s="718" t="s">
        <v>1886</v>
      </c>
    </row>
    <row r="188" spans="1:8">
      <c r="A188" s="679" t="s">
        <v>1007</v>
      </c>
      <c r="B188" s="680" t="s">
        <v>830</v>
      </c>
      <c r="C188" s="727" t="s">
        <v>831</v>
      </c>
      <c r="D188" s="709" t="s">
        <v>2366</v>
      </c>
      <c r="E188" s="764"/>
      <c r="F188" s="716" t="s">
        <v>1006</v>
      </c>
    </row>
    <row r="189" spans="1:8" ht="14" thickBot="1">
      <c r="A189" s="668" t="s">
        <v>1377</v>
      </c>
      <c r="B189" s="670" t="s">
        <v>1229</v>
      </c>
      <c r="C189" s="671" t="s">
        <v>832</v>
      </c>
      <c r="D189" s="709" t="s">
        <v>2366</v>
      </c>
      <c r="E189" s="764"/>
      <c r="F189" s="716" t="s">
        <v>1006</v>
      </c>
    </row>
    <row r="190" spans="1:8">
      <c r="A190" s="654" t="s">
        <v>1660</v>
      </c>
      <c r="B190" s="655" t="s">
        <v>762</v>
      </c>
      <c r="C190" s="656" t="s">
        <v>800</v>
      </c>
      <c r="D190" s="709" t="s">
        <v>2366</v>
      </c>
      <c r="E190" s="778"/>
      <c r="F190" s="504"/>
    </row>
    <row r="191" spans="1:8" ht="14" thickBot="1">
      <c r="A191" s="660" t="s">
        <v>1662</v>
      </c>
      <c r="B191" s="681" t="s">
        <v>816</v>
      </c>
      <c r="C191" s="662" t="s">
        <v>443</v>
      </c>
      <c r="D191" s="482"/>
      <c r="E191" s="482"/>
      <c r="F191" s="505"/>
    </row>
    <row r="192" spans="1:8">
      <c r="A192" s="743" t="s">
        <v>444</v>
      </c>
      <c r="B192" s="744" t="s">
        <v>445</v>
      </c>
      <c r="C192" s="745" t="s">
        <v>1434</v>
      </c>
      <c r="D192" s="511"/>
      <c r="E192" s="511"/>
      <c r="F192" s="505"/>
    </row>
    <row r="193" spans="1:6">
      <c r="A193" s="746" t="s">
        <v>2273</v>
      </c>
      <c r="B193" s="1112" t="s">
        <v>506</v>
      </c>
      <c r="C193" s="1113"/>
    </row>
    <row r="194" spans="1:6">
      <c r="A194" s="747" t="s">
        <v>2258</v>
      </c>
      <c r="B194" s="748">
        <v>1966</v>
      </c>
      <c r="C194" s="749" t="s">
        <v>2255</v>
      </c>
    </row>
    <row r="195" spans="1:6">
      <c r="A195" s="750" t="s">
        <v>2259</v>
      </c>
      <c r="B195" s="751">
        <v>1967</v>
      </c>
      <c r="C195" s="752" t="s">
        <v>2256</v>
      </c>
    </row>
    <row r="196" spans="1:6">
      <c r="A196" s="750" t="s">
        <v>2253</v>
      </c>
      <c r="B196" s="751">
        <v>1968</v>
      </c>
      <c r="C196" s="752" t="s">
        <v>2257</v>
      </c>
    </row>
    <row r="197" spans="1:6">
      <c r="A197" s="750" t="s">
        <v>2260</v>
      </c>
      <c r="B197" s="751">
        <v>1969</v>
      </c>
      <c r="C197" s="752" t="s">
        <v>2261</v>
      </c>
    </row>
    <row r="198" spans="1:6">
      <c r="A198" s="750" t="s">
        <v>2254</v>
      </c>
      <c r="B198" s="751">
        <v>1970</v>
      </c>
      <c r="C198" s="752" t="s">
        <v>2262</v>
      </c>
    </row>
    <row r="199" spans="1:6" s="67" customFormat="1" ht="14" thickBot="1">
      <c r="A199" s="753"/>
      <c r="B199" s="754">
        <v>1971</v>
      </c>
      <c r="C199" s="755" t="s">
        <v>2263</v>
      </c>
      <c r="D199" s="66"/>
      <c r="E199" s="66"/>
      <c r="F199" s="66"/>
    </row>
    <row r="200" spans="1:6">
      <c r="A200" s="673" t="s">
        <v>379</v>
      </c>
      <c r="B200" s="655" t="s">
        <v>378</v>
      </c>
      <c r="C200" s="656" t="s">
        <v>1364</v>
      </c>
      <c r="D200" s="709" t="s">
        <v>2367</v>
      </c>
      <c r="E200" s="765"/>
      <c r="F200" s="505"/>
    </row>
    <row r="201" spans="1:6">
      <c r="A201" s="675" t="s">
        <v>393</v>
      </c>
      <c r="B201" s="658" t="s">
        <v>378</v>
      </c>
      <c r="C201" s="659" t="s">
        <v>1364</v>
      </c>
      <c r="D201" s="709" t="s">
        <v>2367</v>
      </c>
      <c r="E201" s="765"/>
      <c r="F201" s="505"/>
    </row>
    <row r="202" spans="1:6">
      <c r="A202" s="657" t="s">
        <v>1406</v>
      </c>
      <c r="B202" s="658" t="s">
        <v>1595</v>
      </c>
      <c r="C202" s="659" t="s">
        <v>1593</v>
      </c>
      <c r="D202" s="709" t="s">
        <v>2320</v>
      </c>
      <c r="E202" s="765"/>
      <c r="F202" s="505"/>
    </row>
    <row r="203" spans="1:6">
      <c r="A203" s="657" t="s">
        <v>1589</v>
      </c>
      <c r="B203" s="658" t="s">
        <v>1282</v>
      </c>
      <c r="C203" s="659" t="s">
        <v>785</v>
      </c>
      <c r="D203" s="709" t="s">
        <v>2320</v>
      </c>
      <c r="E203" s="765"/>
      <c r="F203" s="505"/>
    </row>
    <row r="204" spans="1:6" ht="14" thickBot="1">
      <c r="A204" s="660" t="s">
        <v>1077</v>
      </c>
      <c r="B204" s="681" t="s">
        <v>1282</v>
      </c>
      <c r="C204" s="662" t="s">
        <v>505</v>
      </c>
      <c r="D204" s="709" t="s">
        <v>2320</v>
      </c>
      <c r="E204" s="765"/>
      <c r="F204" s="505"/>
    </row>
    <row r="205" spans="1:6">
      <c r="A205" s="189" t="s">
        <v>1079</v>
      </c>
      <c r="B205" s="180" t="s">
        <v>1229</v>
      </c>
      <c r="C205" s="181" t="s">
        <v>1421</v>
      </c>
      <c r="D205" s="709" t="s">
        <v>2368</v>
      </c>
      <c r="E205" s="765"/>
      <c r="F205" s="505"/>
    </row>
    <row r="206" spans="1:6" ht="14" thickBot="1">
      <c r="A206" s="191" t="s">
        <v>1044</v>
      </c>
      <c r="B206" s="177" t="s">
        <v>1229</v>
      </c>
      <c r="C206" s="185" t="s">
        <v>1646</v>
      </c>
      <c r="D206" s="709" t="s">
        <v>2368</v>
      </c>
      <c r="E206" s="765"/>
      <c r="F206" s="505"/>
    </row>
    <row r="207" spans="1:6">
      <c r="A207" s="654" t="s">
        <v>1809</v>
      </c>
      <c r="B207" s="655" t="s">
        <v>1585</v>
      </c>
      <c r="C207" s="656" t="s">
        <v>497</v>
      </c>
      <c r="D207" s="709" t="s">
        <v>2369</v>
      </c>
      <c r="E207" s="765"/>
      <c r="F207" s="505"/>
    </row>
    <row r="208" spans="1:6">
      <c r="A208" s="657" t="s">
        <v>498</v>
      </c>
      <c r="B208" s="658" t="s">
        <v>1585</v>
      </c>
      <c r="C208" s="659" t="s">
        <v>1214</v>
      </c>
      <c r="D208" s="482"/>
      <c r="E208" s="482"/>
      <c r="F208" s="510"/>
    </row>
    <row r="209" spans="1:6">
      <c r="A209" s="657" t="s">
        <v>1645</v>
      </c>
      <c r="B209" s="658" t="s">
        <v>989</v>
      </c>
      <c r="C209" s="659" t="s">
        <v>655</v>
      </c>
      <c r="D209" s="482"/>
      <c r="E209" s="482"/>
      <c r="F209" s="716" t="s">
        <v>1006</v>
      </c>
    </row>
    <row r="210" spans="1:6" ht="14" thickBot="1">
      <c r="A210" s="660" t="s">
        <v>660</v>
      </c>
      <c r="B210" s="681" t="s">
        <v>1477</v>
      </c>
      <c r="C210" s="662" t="s">
        <v>1292</v>
      </c>
      <c r="D210" s="709" t="s">
        <v>2369</v>
      </c>
      <c r="E210" s="778"/>
      <c r="F210" s="504"/>
    </row>
    <row r="211" spans="1:6">
      <c r="A211" s="756" t="s">
        <v>779</v>
      </c>
      <c r="B211" s="757" t="s">
        <v>1916</v>
      </c>
      <c r="C211" s="758" t="s">
        <v>1045</v>
      </c>
      <c r="D211" s="483"/>
      <c r="E211" s="483"/>
    </row>
    <row r="212" spans="1:6">
      <c r="A212" s="746" t="s">
        <v>2273</v>
      </c>
      <c r="B212" s="1112" t="s">
        <v>506</v>
      </c>
      <c r="C212" s="1113"/>
    </row>
    <row r="213" spans="1:6">
      <c r="A213" s="747" t="s">
        <v>2270</v>
      </c>
      <c r="B213" s="748">
        <v>1966</v>
      </c>
      <c r="C213" s="749" t="s">
        <v>2269</v>
      </c>
    </row>
    <row r="214" spans="1:6">
      <c r="A214" s="750" t="s">
        <v>2271</v>
      </c>
      <c r="B214" s="751">
        <v>1967</v>
      </c>
      <c r="C214" s="752" t="s">
        <v>2264</v>
      </c>
    </row>
    <row r="215" spans="1:6">
      <c r="A215" s="750" t="s">
        <v>2253</v>
      </c>
      <c r="B215" s="751">
        <v>1968</v>
      </c>
      <c r="C215" s="752" t="s">
        <v>2265</v>
      </c>
    </row>
    <row r="216" spans="1:6">
      <c r="A216" s="750" t="s">
        <v>2272</v>
      </c>
      <c r="B216" s="751">
        <v>1969</v>
      </c>
      <c r="C216" s="752" t="s">
        <v>2266</v>
      </c>
    </row>
    <row r="217" spans="1:6">
      <c r="A217" s="750" t="s">
        <v>2254</v>
      </c>
      <c r="B217" s="751">
        <v>1970</v>
      </c>
      <c r="C217" s="752" t="s">
        <v>2267</v>
      </c>
    </row>
    <row r="218" spans="1:6" ht="14" thickBot="1">
      <c r="A218" s="753"/>
      <c r="B218" s="754">
        <v>1971</v>
      </c>
      <c r="C218" s="755" t="s">
        <v>2268</v>
      </c>
    </row>
    <row r="219" spans="1:6">
      <c r="A219" s="654" t="s">
        <v>1491</v>
      </c>
      <c r="B219" s="655" t="s">
        <v>865</v>
      </c>
      <c r="C219" s="656" t="s">
        <v>1203</v>
      </c>
      <c r="D219" s="709" t="s">
        <v>2319</v>
      </c>
      <c r="E219" s="765"/>
    </row>
    <row r="220" spans="1:6">
      <c r="A220" s="657" t="s">
        <v>1596</v>
      </c>
      <c r="B220" s="658" t="s">
        <v>582</v>
      </c>
      <c r="C220" s="659" t="s">
        <v>656</v>
      </c>
      <c r="D220" s="511"/>
      <c r="E220" s="511"/>
      <c r="F220" s="716" t="s">
        <v>1006</v>
      </c>
    </row>
    <row r="221" spans="1:6" ht="12" customHeight="1" thickBot="1">
      <c r="A221" s="660" t="s">
        <v>1360</v>
      </c>
      <c r="B221" s="681" t="s">
        <v>1138</v>
      </c>
      <c r="C221" s="662" t="s">
        <v>696</v>
      </c>
      <c r="D221" s="511"/>
      <c r="E221" s="511"/>
      <c r="F221" s="716" t="s">
        <v>1006</v>
      </c>
    </row>
    <row r="222" spans="1:6" ht="12" customHeight="1" thickBot="1">
      <c r="A222" s="333" t="s">
        <v>743</v>
      </c>
      <c r="B222" s="334" t="s">
        <v>2509</v>
      </c>
      <c r="C222" s="647" t="s">
        <v>833</v>
      </c>
      <c r="D222" s="709" t="s">
        <v>2364</v>
      </c>
      <c r="E222" s="764"/>
      <c r="F222" s="716" t="s">
        <v>1992</v>
      </c>
    </row>
    <row r="223" spans="1:6" ht="12" customHeight="1">
      <c r="A223" s="654" t="s">
        <v>476</v>
      </c>
      <c r="B223" s="655" t="s">
        <v>1579</v>
      </c>
      <c r="C223" s="656" t="s">
        <v>530</v>
      </c>
      <c r="D223" s="709" t="s">
        <v>530</v>
      </c>
      <c r="E223" s="778"/>
      <c r="F223" s="504"/>
    </row>
    <row r="224" spans="1:6" ht="12" customHeight="1">
      <c r="A224" s="657" t="s">
        <v>1010</v>
      </c>
      <c r="B224" s="658" t="s">
        <v>730</v>
      </c>
      <c r="C224" s="659" t="s">
        <v>781</v>
      </c>
      <c r="D224" s="709" t="s">
        <v>530</v>
      </c>
      <c r="E224" s="765"/>
      <c r="F224" s="505"/>
    </row>
    <row r="225" spans="1:6" ht="12" customHeight="1">
      <c r="A225" s="657" t="s">
        <v>1010</v>
      </c>
      <c r="B225" s="658" t="s">
        <v>827</v>
      </c>
      <c r="C225" s="659" t="s">
        <v>826</v>
      </c>
      <c r="D225" s="709" t="s">
        <v>530</v>
      </c>
      <c r="E225" s="765"/>
      <c r="F225" s="505"/>
    </row>
    <row r="226" spans="1:6">
      <c r="A226" s="657" t="s">
        <v>1607</v>
      </c>
      <c r="B226" s="658" t="s">
        <v>1138</v>
      </c>
      <c r="C226" s="659" t="s">
        <v>907</v>
      </c>
      <c r="D226" s="709" t="s">
        <v>530</v>
      </c>
      <c r="E226" s="765"/>
      <c r="F226" s="505"/>
    </row>
    <row r="227" spans="1:6">
      <c r="A227" s="657" t="s">
        <v>1248</v>
      </c>
      <c r="B227" s="658" t="s">
        <v>1138</v>
      </c>
      <c r="C227" s="659" t="s">
        <v>1231</v>
      </c>
      <c r="D227" s="709" t="s">
        <v>2370</v>
      </c>
      <c r="E227" s="765"/>
      <c r="F227" s="505"/>
    </row>
    <row r="228" spans="1:6" ht="14" thickBot="1">
      <c r="A228" s="660" t="s">
        <v>392</v>
      </c>
      <c r="B228" s="681" t="s">
        <v>1138</v>
      </c>
      <c r="C228" s="662" t="s">
        <v>1113</v>
      </c>
      <c r="D228" s="482"/>
      <c r="E228" s="482"/>
      <c r="F228" s="505"/>
    </row>
    <row r="229" spans="1:6">
      <c r="A229" s="179" t="s">
        <v>1360</v>
      </c>
      <c r="B229" s="180" t="s">
        <v>1361</v>
      </c>
      <c r="C229" s="181" t="s">
        <v>2019</v>
      </c>
      <c r="D229" s="709" t="s">
        <v>2372</v>
      </c>
      <c r="E229" s="764"/>
      <c r="F229" s="759" t="s">
        <v>2371</v>
      </c>
    </row>
    <row r="230" spans="1:6" ht="14" thickBot="1">
      <c r="A230" s="184" t="s">
        <v>1773</v>
      </c>
      <c r="B230" s="177" t="s">
        <v>1666</v>
      </c>
      <c r="C230" s="185" t="s">
        <v>1838</v>
      </c>
      <c r="D230" s="709" t="s">
        <v>2372</v>
      </c>
      <c r="E230" s="764"/>
      <c r="F230" s="759" t="s">
        <v>2371</v>
      </c>
    </row>
    <row r="231" spans="1:6">
      <c r="A231" s="654" t="s">
        <v>1401</v>
      </c>
      <c r="B231" s="655" t="s">
        <v>1138</v>
      </c>
      <c r="C231" s="656" t="s">
        <v>254</v>
      </c>
      <c r="D231" s="709" t="s">
        <v>2306</v>
      </c>
      <c r="E231" s="765"/>
      <c r="F231" s="505"/>
    </row>
    <row r="232" spans="1:6">
      <c r="A232" s="657" t="s">
        <v>1963</v>
      </c>
      <c r="B232" s="658" t="s">
        <v>1138</v>
      </c>
      <c r="C232" s="659" t="s">
        <v>1140</v>
      </c>
      <c r="D232" s="709" t="s">
        <v>2306</v>
      </c>
      <c r="E232" s="765"/>
      <c r="F232" s="505"/>
    </row>
    <row r="233" spans="1:6" ht="14" thickBot="1">
      <c r="A233" s="660" t="s">
        <v>362</v>
      </c>
      <c r="B233" s="681" t="s">
        <v>1138</v>
      </c>
      <c r="C233" s="662" t="s">
        <v>446</v>
      </c>
      <c r="D233" s="709" t="s">
        <v>2306</v>
      </c>
      <c r="E233" s="765"/>
      <c r="F233" s="505"/>
    </row>
    <row r="234" spans="1:6">
      <c r="A234" s="146"/>
      <c r="B234" s="146"/>
      <c r="C234" s="146"/>
      <c r="D234" s="146"/>
      <c r="E234" s="146"/>
    </row>
    <row r="235" spans="1:6">
      <c r="A235" s="1054" t="s">
        <v>447</v>
      </c>
      <c r="B235" s="1055"/>
      <c r="C235" s="1055"/>
      <c r="D235" s="1100"/>
      <c r="E235" s="779"/>
    </row>
    <row r="236" spans="1:6">
      <c r="A236" s="1058" t="s">
        <v>1999</v>
      </c>
      <c r="B236" s="1059"/>
      <c r="C236" s="710"/>
      <c r="D236" s="538"/>
      <c r="E236" s="765"/>
    </row>
    <row r="237" spans="1:6">
      <c r="A237" s="640" t="s">
        <v>2400</v>
      </c>
      <c r="B237" s="710"/>
      <c r="C237" s="710"/>
      <c r="D237" s="538"/>
      <c r="E237" s="765"/>
    </row>
    <row r="238" spans="1:6">
      <c r="A238" s="640" t="s">
        <v>2186</v>
      </c>
      <c r="B238" s="710"/>
      <c r="C238" s="710"/>
      <c r="D238" s="538"/>
      <c r="E238" s="765"/>
    </row>
    <row r="239" spans="1:6">
      <c r="A239" s="1058" t="s">
        <v>2294</v>
      </c>
      <c r="B239" s="1059"/>
      <c r="C239" s="710"/>
      <c r="D239" s="538"/>
      <c r="E239" s="765"/>
    </row>
    <row r="240" spans="1:6">
      <c r="A240" s="320" t="s">
        <v>2076</v>
      </c>
      <c r="B240" s="708"/>
      <c r="C240" s="708"/>
      <c r="D240" s="707"/>
      <c r="E240" s="765"/>
    </row>
    <row r="241" spans="1:7">
      <c r="A241" s="245"/>
      <c r="B241" s="148"/>
      <c r="C241" s="148"/>
      <c r="D241" s="148"/>
      <c r="E241" s="765"/>
    </row>
    <row r="242" spans="1:7">
      <c r="A242" s="161" t="s">
        <v>1511</v>
      </c>
      <c r="B242" s="162" t="s">
        <v>971</v>
      </c>
      <c r="C242" s="146"/>
      <c r="D242" s="146"/>
      <c r="E242" s="146"/>
    </row>
    <row r="243" spans="1:7">
      <c r="A243" s="195" t="s">
        <v>972</v>
      </c>
      <c r="B243" s="193" t="s">
        <v>2169</v>
      </c>
      <c r="C243" s="146"/>
      <c r="D243" s="146"/>
      <c r="E243" s="146"/>
    </row>
    <row r="245" spans="1:7" ht="14" thickBot="1"/>
    <row r="246" spans="1:7" ht="26" customHeight="1">
      <c r="A246" s="1106" t="s">
        <v>2052</v>
      </c>
      <c r="B246" s="1107"/>
      <c r="C246" s="1107"/>
      <c r="D246" s="1107"/>
      <c r="E246" s="1107"/>
      <c r="F246" s="1108"/>
    </row>
    <row r="247" spans="1:7">
      <c r="A247" s="459" t="s">
        <v>2077</v>
      </c>
      <c r="B247" s="1109" t="s">
        <v>2078</v>
      </c>
      <c r="C247" s="1110"/>
      <c r="D247" s="1110"/>
      <c r="E247" s="1110"/>
      <c r="F247" s="1111"/>
    </row>
    <row r="248" spans="1:7">
      <c r="A248" s="460" t="s">
        <v>2079</v>
      </c>
      <c r="B248" s="1090" t="s">
        <v>1912</v>
      </c>
      <c r="C248" s="1091"/>
      <c r="D248" s="1091"/>
      <c r="E248" s="1091"/>
      <c r="F248" s="1094"/>
    </row>
    <row r="249" spans="1:7">
      <c r="A249" s="461" t="s">
        <v>1431</v>
      </c>
      <c r="B249" s="1090" t="s">
        <v>1862</v>
      </c>
      <c r="C249" s="1091"/>
      <c r="D249" s="1091"/>
      <c r="E249" s="1091"/>
      <c r="F249" s="1094"/>
    </row>
    <row r="250" spans="1:7">
      <c r="A250" s="460">
        <v>0</v>
      </c>
      <c r="B250" s="1090" t="s">
        <v>1554</v>
      </c>
      <c r="C250" s="1091"/>
      <c r="D250" s="1091"/>
      <c r="E250" s="1091"/>
      <c r="F250" s="1094"/>
    </row>
    <row r="251" spans="1:7" ht="41" customHeight="1">
      <c r="A251" s="636" t="s">
        <v>2081</v>
      </c>
      <c r="B251" s="1097" t="s">
        <v>2326</v>
      </c>
      <c r="C251" s="1098"/>
      <c r="D251" s="1098"/>
      <c r="E251" s="1098"/>
      <c r="F251" s="1099"/>
    </row>
    <row r="252" spans="1:7">
      <c r="A252" s="460" t="s">
        <v>1555</v>
      </c>
      <c r="B252" s="1090" t="s">
        <v>1430</v>
      </c>
      <c r="C252" s="1091"/>
      <c r="D252" s="1091"/>
      <c r="E252" s="1091"/>
      <c r="F252" s="1094"/>
    </row>
    <row r="253" spans="1:7" ht="14" thickBot="1">
      <c r="A253" s="462">
        <v>111111</v>
      </c>
      <c r="B253" s="1084" t="s">
        <v>1865</v>
      </c>
      <c r="C253" s="1085"/>
      <c r="D253" s="1085"/>
      <c r="E253" s="1085"/>
      <c r="F253" s="1086"/>
    </row>
    <row r="254" spans="1:7" ht="14" thickBot="1">
      <c r="A254" s="1087" t="s">
        <v>2305</v>
      </c>
      <c r="B254" s="1059"/>
      <c r="C254" s="1059"/>
      <c r="D254" s="1059"/>
      <c r="E254" s="1059"/>
      <c r="F254" s="1059"/>
      <c r="G254" s="728" t="s">
        <v>2321</v>
      </c>
    </row>
    <row r="255" spans="1:7">
      <c r="A255" s="717" t="s">
        <v>2077</v>
      </c>
      <c r="B255" s="1088" t="s">
        <v>2078</v>
      </c>
      <c r="C255" s="1089"/>
      <c r="D255" s="1089"/>
      <c r="E255" s="1089"/>
      <c r="F255" s="1089"/>
      <c r="G255" s="729" t="s">
        <v>2295</v>
      </c>
    </row>
    <row r="256" spans="1:7">
      <c r="A256" s="460" t="s">
        <v>2298</v>
      </c>
      <c r="B256" s="1090" t="s">
        <v>2327</v>
      </c>
      <c r="C256" s="1091"/>
      <c r="D256" s="1091"/>
      <c r="E256" s="1091"/>
      <c r="F256" s="1091"/>
      <c r="G256" s="729" t="s">
        <v>2296</v>
      </c>
    </row>
    <row r="257" spans="1:7">
      <c r="A257" s="461" t="s">
        <v>2299</v>
      </c>
      <c r="B257" s="1090" t="s">
        <v>2328</v>
      </c>
      <c r="C257" s="1091"/>
      <c r="D257" s="1091"/>
      <c r="E257" s="1091"/>
      <c r="F257" s="1091"/>
      <c r="G257" s="729" t="s">
        <v>2297</v>
      </c>
    </row>
    <row r="258" spans="1:7">
      <c r="A258" s="460" t="s">
        <v>2300</v>
      </c>
      <c r="B258" s="1090" t="s">
        <v>2301</v>
      </c>
      <c r="C258" s="1091"/>
      <c r="D258" s="1091"/>
      <c r="E258" s="1091"/>
      <c r="F258" s="1091"/>
      <c r="G258" s="729" t="s">
        <v>2322</v>
      </c>
    </row>
    <row r="259" spans="1:7">
      <c r="A259" s="460" t="s">
        <v>2300</v>
      </c>
      <c r="B259" s="1092" t="s">
        <v>2302</v>
      </c>
      <c r="C259" s="1093"/>
      <c r="D259" s="1093"/>
      <c r="E259" s="1093"/>
      <c r="F259" s="1093"/>
      <c r="G259" s="729" t="s">
        <v>2323</v>
      </c>
    </row>
    <row r="260" spans="1:7" ht="83" customHeight="1">
      <c r="A260" s="636" t="s">
        <v>2081</v>
      </c>
      <c r="B260" s="1095" t="s">
        <v>2304</v>
      </c>
      <c r="C260" s="1096"/>
      <c r="D260" s="1096"/>
      <c r="E260" s="1096"/>
      <c r="F260" s="1096"/>
      <c r="G260" s="729" t="s">
        <v>2324</v>
      </c>
    </row>
    <row r="261" spans="1:7">
      <c r="A261" s="460" t="s">
        <v>1555</v>
      </c>
      <c r="B261" s="1090" t="s">
        <v>1430</v>
      </c>
      <c r="C261" s="1091"/>
      <c r="D261" s="1091"/>
      <c r="E261" s="1091"/>
      <c r="F261" s="1091"/>
      <c r="G261" s="729" t="s">
        <v>2325</v>
      </c>
    </row>
    <row r="262" spans="1:7" ht="24" customHeight="1" thickBot="1">
      <c r="A262" s="462">
        <v>111111</v>
      </c>
      <c r="B262" s="1084" t="s">
        <v>2184</v>
      </c>
      <c r="C262" s="1085"/>
      <c r="D262" s="1085"/>
      <c r="E262" s="1085"/>
      <c r="F262" s="1085"/>
      <c r="G262" s="730" t="s">
        <v>2303</v>
      </c>
    </row>
    <row r="263" spans="1:7">
      <c r="A263" s="731"/>
      <c r="B263" s="732"/>
      <c r="C263" s="710"/>
      <c r="D263" s="710"/>
      <c r="E263" s="765"/>
      <c r="F263" s="710"/>
      <c r="G263" s="733"/>
    </row>
    <row r="264" spans="1:7" ht="14" thickBot="1">
      <c r="D264" s="710"/>
      <c r="E264" s="765"/>
    </row>
    <row r="265" spans="1:7">
      <c r="A265" s="1069" t="s">
        <v>2399</v>
      </c>
      <c r="B265" s="1070"/>
      <c r="C265" s="1071"/>
      <c r="D265" s="734" t="s">
        <v>2321</v>
      </c>
      <c r="E265" s="780"/>
    </row>
    <row r="266" spans="1:7">
      <c r="A266" s="735" t="s">
        <v>2077</v>
      </c>
      <c r="B266" s="1072" t="s">
        <v>2337</v>
      </c>
      <c r="C266" s="1073"/>
      <c r="D266" s="736" t="s">
        <v>2295</v>
      </c>
      <c r="E266" s="781"/>
    </row>
    <row r="267" spans="1:7">
      <c r="A267" s="735" t="s">
        <v>2338</v>
      </c>
      <c r="B267" s="1074" t="s">
        <v>2339</v>
      </c>
      <c r="C267" s="1075"/>
      <c r="D267" s="736" t="s">
        <v>2296</v>
      </c>
      <c r="E267" s="781"/>
    </row>
    <row r="268" spans="1:7">
      <c r="A268" s="737" t="s">
        <v>1431</v>
      </c>
      <c r="B268" s="1072" t="s">
        <v>2340</v>
      </c>
      <c r="C268" s="1073"/>
      <c r="D268" s="736" t="s">
        <v>2347</v>
      </c>
      <c r="E268" s="781"/>
    </row>
    <row r="269" spans="1:7">
      <c r="A269" s="737" t="s">
        <v>2341</v>
      </c>
      <c r="B269" s="1072" t="s">
        <v>2342</v>
      </c>
      <c r="C269" s="1073"/>
      <c r="D269" s="736" t="s">
        <v>2323</v>
      </c>
      <c r="E269" s="781"/>
    </row>
    <row r="270" spans="1:7">
      <c r="A270" s="738">
        <v>16</v>
      </c>
      <c r="B270" s="1077" t="s">
        <v>2343</v>
      </c>
      <c r="C270" s="1078"/>
      <c r="D270" s="736" t="s">
        <v>2348</v>
      </c>
      <c r="E270" s="781"/>
    </row>
    <row r="271" spans="1:7">
      <c r="A271" s="739" t="s">
        <v>1555</v>
      </c>
      <c r="B271" s="1079" t="s">
        <v>2344</v>
      </c>
      <c r="C271" s="1080"/>
      <c r="D271" s="736" t="s">
        <v>2303</v>
      </c>
      <c r="E271" s="781"/>
    </row>
    <row r="272" spans="1:7" ht="14" thickBot="1">
      <c r="A272" s="740" t="s">
        <v>2346</v>
      </c>
      <c r="B272" s="1081" t="s">
        <v>2345</v>
      </c>
      <c r="C272" s="1082"/>
      <c r="D272" s="741" t="s">
        <v>2349</v>
      </c>
      <c r="E272" s="782"/>
    </row>
    <row r="273" spans="1:5">
      <c r="A273" s="1083" t="s">
        <v>2350</v>
      </c>
      <c r="B273" s="1083"/>
      <c r="C273" s="1083"/>
      <c r="D273" s="1083"/>
      <c r="E273" s="780"/>
    </row>
    <row r="275" spans="1:5">
      <c r="A275" s="742" t="s">
        <v>2351</v>
      </c>
      <c r="B275" s="1076" t="s">
        <v>2352</v>
      </c>
      <c r="C275" s="1076"/>
      <c r="D275" s="1076"/>
      <c r="E275" s="766"/>
    </row>
  </sheetData>
  <sortState ref="A7:D18">
    <sortCondition ref="A7:A18"/>
  </sortState>
  <mergeCells count="34">
    <mergeCell ref="B248:F248"/>
    <mergeCell ref="B249:F249"/>
    <mergeCell ref="A235:D235"/>
    <mergeCell ref="D82:D85"/>
    <mergeCell ref="D120:D127"/>
    <mergeCell ref="A246:F246"/>
    <mergeCell ref="B247:F247"/>
    <mergeCell ref="B212:C212"/>
    <mergeCell ref="B193:C193"/>
    <mergeCell ref="A236:B236"/>
    <mergeCell ref="A239:B239"/>
    <mergeCell ref="B250:F250"/>
    <mergeCell ref="B252:F252"/>
    <mergeCell ref="B260:F260"/>
    <mergeCell ref="B261:F261"/>
    <mergeCell ref="B257:F257"/>
    <mergeCell ref="B251:F251"/>
    <mergeCell ref="B262:F262"/>
    <mergeCell ref="B253:F253"/>
    <mergeCell ref="A254:F254"/>
    <mergeCell ref="B255:F255"/>
    <mergeCell ref="B256:F256"/>
    <mergeCell ref="B258:F258"/>
    <mergeCell ref="B259:F259"/>
    <mergeCell ref="A265:C265"/>
    <mergeCell ref="B266:C266"/>
    <mergeCell ref="B267:C267"/>
    <mergeCell ref="B268:C268"/>
    <mergeCell ref="B275:D275"/>
    <mergeCell ref="B269:C269"/>
    <mergeCell ref="B270:C270"/>
    <mergeCell ref="B271:C271"/>
    <mergeCell ref="B272:C272"/>
    <mergeCell ref="A273:D273"/>
  </mergeCells>
  <hyperlinks>
    <hyperlink ref="A238" r:id="rId1"/>
    <hyperlink ref="A237" r:id="rId2"/>
    <hyperlink ref="B275" r:id="rId3"/>
    <hyperlink ref="C275" r:id="rId4" display="http://sovag.fr/index.php/marque-vw/bon-a-savoir/decodage-vin-numero-de-serie"/>
    <hyperlink ref="D275" r:id="rId5" display="http://sovag.fr/index.php/marque-vw/bon-a-savoir/decodage-vin-numero-de-serie"/>
  </hyperlinks>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pageSetUpPr fitToPage="1"/>
  </sheetPr>
  <dimension ref="A1:K519"/>
  <sheetViews>
    <sheetView showGridLines="0" zoomScale="125" workbookViewId="0">
      <pane xSplit="2" ySplit="2" topLeftCell="C501" activePane="bottomRight" state="frozenSplit"/>
      <selection activeCell="A20" sqref="A20"/>
      <selection pane="topRight" activeCell="A20" sqref="A20"/>
      <selection pane="bottomLeft" activeCell="A20" sqref="A20"/>
      <selection pane="bottomRight" activeCell="E427" sqref="E427"/>
    </sheetView>
  </sheetViews>
  <sheetFormatPr baseColWidth="10" defaultRowHeight="12" x14ac:dyDescent="0"/>
  <cols>
    <col min="1" max="1" width="24.1640625" style="372" customWidth="1"/>
    <col min="2" max="2" width="9.6640625" style="46" bestFit="1" customWidth="1"/>
    <col min="3" max="3" width="34" style="92" customWidth="1"/>
    <col min="4" max="4" width="30.33203125" style="348" customWidth="1"/>
    <col min="5" max="5" width="12.1640625" style="46" bestFit="1" customWidth="1"/>
    <col min="6" max="6" width="9" style="46" bestFit="1" customWidth="1"/>
    <col min="7" max="7" width="12.33203125" style="46" customWidth="1"/>
    <col min="8" max="8" width="10.1640625" style="44" customWidth="1"/>
    <col min="9" max="9" width="9.6640625" style="123" bestFit="1" customWidth="1"/>
    <col min="10" max="10" width="18" style="123" customWidth="1"/>
    <col min="11" max="11" width="22.6640625" style="44" customWidth="1"/>
    <col min="12" max="16384" width="10.83203125" style="44"/>
  </cols>
  <sheetData>
    <row r="1" spans="1:11" ht="92" customHeight="1">
      <c r="A1" s="1129" t="s">
        <v>2279</v>
      </c>
      <c r="B1" s="1130"/>
      <c r="C1" s="1130"/>
      <c r="D1" s="1130"/>
      <c r="E1" s="1130"/>
      <c r="F1" s="1130"/>
      <c r="G1" s="1130"/>
      <c r="H1" s="1130"/>
      <c r="I1" s="1130"/>
      <c r="J1" s="1130"/>
    </row>
    <row r="2" spans="1:11" ht="36">
      <c r="A2" s="868" t="s">
        <v>1736</v>
      </c>
      <c r="B2" s="43" t="s">
        <v>1627</v>
      </c>
      <c r="C2" s="43" t="s">
        <v>1519</v>
      </c>
      <c r="D2" s="43" t="s">
        <v>1520</v>
      </c>
      <c r="E2" s="43" t="s">
        <v>774</v>
      </c>
      <c r="F2" s="43" t="s">
        <v>1930</v>
      </c>
      <c r="G2" s="43" t="s">
        <v>949</v>
      </c>
      <c r="H2" s="122" t="s">
        <v>771</v>
      </c>
      <c r="I2" s="1122" t="s">
        <v>169</v>
      </c>
      <c r="J2" s="1067"/>
      <c r="K2" s="199" t="s">
        <v>81</v>
      </c>
    </row>
    <row r="3" spans="1:11">
      <c r="A3" s="1131" t="s">
        <v>2560</v>
      </c>
      <c r="B3" s="1067"/>
      <c r="C3" s="1067"/>
      <c r="D3" s="1067"/>
      <c r="E3" s="1067"/>
      <c r="F3" s="1067"/>
      <c r="G3" s="1067"/>
      <c r="H3" s="1067"/>
      <c r="I3" s="1067"/>
      <c r="J3" s="1067"/>
    </row>
    <row r="4" spans="1:11">
      <c r="A4" s="864">
        <v>350</v>
      </c>
      <c r="B4" s="872"/>
      <c r="C4" s="872"/>
      <c r="D4" s="872"/>
      <c r="E4" s="872"/>
      <c r="F4" s="872"/>
      <c r="G4" s="872"/>
      <c r="H4" s="872"/>
      <c r="I4" s="872"/>
      <c r="J4" s="872"/>
    </row>
    <row r="5" spans="1:11">
      <c r="A5" s="130" t="s">
        <v>1723</v>
      </c>
      <c r="B5" s="361"/>
      <c r="C5" s="363"/>
      <c r="D5" s="363"/>
      <c r="E5" s="361"/>
      <c r="F5" s="361"/>
      <c r="G5" s="361"/>
      <c r="H5" s="361"/>
      <c r="I5" s="373" t="s">
        <v>795</v>
      </c>
      <c r="J5" s="373" t="s">
        <v>1837</v>
      </c>
    </row>
    <row r="6" spans="1:11">
      <c r="A6" s="45" t="s">
        <v>402</v>
      </c>
      <c r="B6" s="379">
        <v>1986</v>
      </c>
      <c r="C6" s="363"/>
      <c r="D6" s="363" t="s">
        <v>483</v>
      </c>
      <c r="E6" s="361"/>
      <c r="F6" s="361" t="s">
        <v>190</v>
      </c>
      <c r="G6" s="361" t="s">
        <v>484</v>
      </c>
      <c r="H6" s="380"/>
      <c r="I6" s="381"/>
      <c r="J6" s="381"/>
    </row>
    <row r="7" spans="1:11" ht="24">
      <c r="A7" s="131" t="s">
        <v>403</v>
      </c>
      <c r="B7" s="374">
        <v>1986</v>
      </c>
      <c r="C7" s="375"/>
      <c r="D7" s="375" t="s">
        <v>485</v>
      </c>
      <c r="E7" s="376" t="s">
        <v>1118</v>
      </c>
      <c r="F7" s="376" t="s">
        <v>1704</v>
      </c>
      <c r="G7" s="376" t="s">
        <v>429</v>
      </c>
      <c r="H7" s="377"/>
    </row>
    <row r="8" spans="1:11" ht="24">
      <c r="A8" s="132"/>
      <c r="B8" s="374">
        <v>1986</v>
      </c>
      <c r="C8" s="375"/>
      <c r="D8" s="375" t="s">
        <v>1144</v>
      </c>
      <c r="E8" s="376" t="s">
        <v>1653</v>
      </c>
      <c r="F8" s="376"/>
      <c r="G8" s="376"/>
      <c r="H8" s="377"/>
    </row>
    <row r="9" spans="1:11" ht="24">
      <c r="A9" s="132"/>
      <c r="B9" s="374">
        <v>1986</v>
      </c>
      <c r="C9" s="375" t="s">
        <v>934</v>
      </c>
      <c r="D9" s="375" t="s">
        <v>888</v>
      </c>
      <c r="E9" s="378" t="s">
        <v>772</v>
      </c>
      <c r="F9" s="378"/>
      <c r="G9" s="382">
        <v>90323</v>
      </c>
      <c r="H9" s="378" t="s">
        <v>952</v>
      </c>
    </row>
    <row r="10" spans="1:11">
      <c r="A10" s="132"/>
      <c r="B10" s="374">
        <v>1986</v>
      </c>
      <c r="C10" s="375" t="s">
        <v>707</v>
      </c>
      <c r="D10" s="375" t="s">
        <v>783</v>
      </c>
      <c r="E10" s="376">
        <v>513</v>
      </c>
      <c r="F10" s="376"/>
      <c r="G10" s="376"/>
      <c r="H10" s="377"/>
    </row>
    <row r="11" spans="1:11" ht="24">
      <c r="A11" s="132"/>
      <c r="B11" s="374">
        <v>1986</v>
      </c>
      <c r="C11" s="375" t="s">
        <v>1375</v>
      </c>
      <c r="D11" s="375" t="s">
        <v>1287</v>
      </c>
      <c r="E11" s="376" t="s">
        <v>1376</v>
      </c>
      <c r="F11" s="376"/>
      <c r="G11" s="376"/>
      <c r="H11" s="377"/>
    </row>
    <row r="12" spans="1:11" ht="24">
      <c r="A12" s="128" t="s">
        <v>611</v>
      </c>
      <c r="B12" s="379">
        <v>1990</v>
      </c>
      <c r="C12" s="363"/>
      <c r="D12" s="375" t="s">
        <v>485</v>
      </c>
      <c r="E12" s="376" t="s">
        <v>1118</v>
      </c>
      <c r="F12" s="376" t="s">
        <v>1704</v>
      </c>
      <c r="G12" s="376" t="s">
        <v>429</v>
      </c>
      <c r="H12" s="380"/>
    </row>
    <row r="13" spans="1:11" ht="24">
      <c r="A13" s="130"/>
      <c r="B13" s="379">
        <v>1990</v>
      </c>
      <c r="C13" s="363" t="s">
        <v>979</v>
      </c>
      <c r="D13" s="363" t="s">
        <v>888</v>
      </c>
      <c r="E13" s="378" t="s">
        <v>772</v>
      </c>
      <c r="F13" s="378"/>
      <c r="G13" s="382">
        <v>90323</v>
      </c>
      <c r="H13" s="378" t="s">
        <v>952</v>
      </c>
      <c r="I13" s="127"/>
      <c r="J13" s="127"/>
    </row>
    <row r="14" spans="1:11" ht="24">
      <c r="A14" s="130"/>
      <c r="B14" s="379">
        <v>1990</v>
      </c>
      <c r="C14" s="363" t="s">
        <v>979</v>
      </c>
      <c r="D14" s="363" t="s">
        <v>203</v>
      </c>
      <c r="E14" s="361">
        <v>105</v>
      </c>
      <c r="F14" s="361" t="s">
        <v>1289</v>
      </c>
      <c r="G14" s="361" t="s">
        <v>1901</v>
      </c>
      <c r="H14" s="380"/>
      <c r="I14" s="127"/>
      <c r="J14" s="127"/>
    </row>
    <row r="15" spans="1:11">
      <c r="A15" s="130"/>
      <c r="B15" s="379">
        <v>1990</v>
      </c>
      <c r="C15" s="363" t="s">
        <v>369</v>
      </c>
      <c r="D15" s="363" t="s">
        <v>744</v>
      </c>
      <c r="E15" s="361">
        <v>310</v>
      </c>
      <c r="F15" s="361"/>
      <c r="G15" s="361"/>
      <c r="H15" s="380"/>
      <c r="I15" s="127"/>
      <c r="J15" s="127"/>
    </row>
    <row r="16" spans="1:11" ht="24">
      <c r="A16" s="128" t="s">
        <v>1275</v>
      </c>
      <c r="B16" s="379" t="s">
        <v>725</v>
      </c>
      <c r="C16" s="363"/>
      <c r="D16" s="375" t="s">
        <v>332</v>
      </c>
      <c r="E16" s="376" t="s">
        <v>947</v>
      </c>
      <c r="F16" s="376" t="s">
        <v>1427</v>
      </c>
      <c r="G16" s="376" t="s">
        <v>333</v>
      </c>
      <c r="H16" s="361"/>
      <c r="I16" s="373" t="s">
        <v>795</v>
      </c>
      <c r="J16" s="373" t="s">
        <v>1837</v>
      </c>
    </row>
    <row r="17" spans="1:10" ht="24">
      <c r="A17" s="130"/>
      <c r="B17" s="379" t="s">
        <v>725</v>
      </c>
      <c r="C17" s="363"/>
      <c r="D17" s="375" t="s">
        <v>160</v>
      </c>
      <c r="E17" s="376" t="s">
        <v>948</v>
      </c>
      <c r="F17" s="376" t="s">
        <v>159</v>
      </c>
      <c r="G17" s="376" t="s">
        <v>212</v>
      </c>
      <c r="H17" s="380"/>
      <c r="I17" s="381"/>
      <c r="J17" s="381"/>
    </row>
    <row r="18" spans="1:10" ht="24">
      <c r="A18" s="129"/>
      <c r="B18" s="379" t="s">
        <v>725</v>
      </c>
      <c r="C18" s="363" t="s">
        <v>241</v>
      </c>
      <c r="D18" s="363" t="s">
        <v>240</v>
      </c>
      <c r="E18" s="378" t="s">
        <v>772</v>
      </c>
      <c r="F18" s="378"/>
      <c r="G18" s="382">
        <v>90323</v>
      </c>
      <c r="H18" s="378" t="s">
        <v>952</v>
      </c>
      <c r="I18" s="381"/>
      <c r="J18" s="381"/>
    </row>
    <row r="19" spans="1:10" ht="24">
      <c r="A19" s="128" t="s">
        <v>1334</v>
      </c>
      <c r="B19" s="379">
        <v>1991</v>
      </c>
      <c r="C19" s="363"/>
      <c r="D19" s="363" t="s">
        <v>888</v>
      </c>
      <c r="E19" s="378" t="s">
        <v>772</v>
      </c>
      <c r="F19" s="378"/>
      <c r="G19" s="382">
        <v>90323</v>
      </c>
      <c r="H19" s="378" t="s">
        <v>952</v>
      </c>
    </row>
    <row r="20" spans="1:10" ht="24">
      <c r="A20" s="130"/>
      <c r="B20" s="379">
        <v>1991</v>
      </c>
      <c r="C20" s="363"/>
      <c r="D20" s="375" t="s">
        <v>160</v>
      </c>
      <c r="E20" s="376" t="s">
        <v>948</v>
      </c>
      <c r="F20" s="376" t="s">
        <v>159</v>
      </c>
      <c r="G20" s="376" t="s">
        <v>212</v>
      </c>
      <c r="H20" s="380"/>
    </row>
    <row r="21" spans="1:10">
      <c r="A21" s="130"/>
      <c r="B21" s="379">
        <v>1991</v>
      </c>
      <c r="C21" s="363" t="s">
        <v>1335</v>
      </c>
      <c r="D21" s="363" t="s">
        <v>1336</v>
      </c>
      <c r="E21" s="361">
        <v>318</v>
      </c>
      <c r="F21" s="361"/>
      <c r="G21" s="361"/>
      <c r="H21" s="380"/>
    </row>
    <row r="22" spans="1:10" ht="24">
      <c r="A22" s="130"/>
      <c r="B22" s="379">
        <v>1995</v>
      </c>
      <c r="C22" s="363"/>
      <c r="D22" s="363" t="s">
        <v>888</v>
      </c>
      <c r="E22" s="378" t="s">
        <v>772</v>
      </c>
      <c r="F22" s="378"/>
      <c r="G22" s="382">
        <v>90323</v>
      </c>
      <c r="H22" s="378" t="s">
        <v>952</v>
      </c>
    </row>
    <row r="23" spans="1:10">
      <c r="A23" s="130"/>
      <c r="B23" s="379">
        <v>1995</v>
      </c>
      <c r="C23" s="363"/>
      <c r="D23" s="363" t="s">
        <v>1314</v>
      </c>
      <c r="E23" s="361">
        <v>228</v>
      </c>
      <c r="F23" s="361"/>
      <c r="G23" s="361">
        <v>6300</v>
      </c>
      <c r="H23" s="382"/>
      <c r="I23" s="384" t="s">
        <v>309</v>
      </c>
      <c r="J23" s="383" t="s">
        <v>702</v>
      </c>
    </row>
    <row r="24" spans="1:10">
      <c r="A24" s="130"/>
      <c r="B24" s="379">
        <v>1995</v>
      </c>
      <c r="C24" s="363"/>
      <c r="D24" s="363" t="s">
        <v>2045</v>
      </c>
      <c r="E24" s="361">
        <v>44</v>
      </c>
      <c r="F24" s="361" t="s">
        <v>2046</v>
      </c>
      <c r="G24" s="361" t="s">
        <v>2047</v>
      </c>
      <c r="H24" s="361"/>
      <c r="I24" s="384" t="s">
        <v>532</v>
      </c>
      <c r="J24" s="383" t="s">
        <v>661</v>
      </c>
    </row>
    <row r="25" spans="1:10" ht="24">
      <c r="A25" s="130"/>
      <c r="B25" s="379">
        <v>1995</v>
      </c>
      <c r="C25" s="363"/>
      <c r="D25" s="363" t="s">
        <v>710</v>
      </c>
      <c r="E25" s="361" t="s">
        <v>1848</v>
      </c>
      <c r="F25" s="361" t="s">
        <v>711</v>
      </c>
      <c r="G25" s="361" t="s">
        <v>334</v>
      </c>
      <c r="H25" s="361" t="s">
        <v>1849</v>
      </c>
    </row>
    <row r="26" spans="1:10" ht="24">
      <c r="A26" s="130"/>
      <c r="B26" s="379">
        <v>1995</v>
      </c>
      <c r="C26" s="363"/>
      <c r="D26" s="363" t="s">
        <v>1256</v>
      </c>
      <c r="E26" s="361" t="s">
        <v>1261</v>
      </c>
      <c r="F26" s="361"/>
      <c r="G26" s="361">
        <v>6308</v>
      </c>
      <c r="H26" s="380"/>
    </row>
    <row r="27" spans="1:10" ht="24">
      <c r="A27" s="130"/>
      <c r="B27" s="379">
        <v>1995</v>
      </c>
      <c r="C27" s="363" t="s">
        <v>1143</v>
      </c>
      <c r="D27" s="363" t="s">
        <v>888</v>
      </c>
      <c r="E27" s="378" t="s">
        <v>772</v>
      </c>
      <c r="F27" s="378"/>
      <c r="G27" s="382">
        <v>90323</v>
      </c>
      <c r="H27" s="378" t="s">
        <v>952</v>
      </c>
    </row>
    <row r="28" spans="1:10">
      <c r="A28" s="130"/>
      <c r="B28" s="379">
        <v>1996</v>
      </c>
      <c r="C28" s="363"/>
      <c r="D28" s="363" t="s">
        <v>63</v>
      </c>
      <c r="E28" s="361">
        <v>272</v>
      </c>
      <c r="F28" s="361" t="s">
        <v>435</v>
      </c>
      <c r="G28" s="361" t="s">
        <v>436</v>
      </c>
      <c r="H28" s="380"/>
    </row>
    <row r="29" spans="1:10">
      <c r="A29" s="130"/>
      <c r="B29" s="379">
        <v>1996</v>
      </c>
      <c r="C29" s="363"/>
      <c r="D29" s="363" t="s">
        <v>1979</v>
      </c>
      <c r="E29" s="361">
        <v>237</v>
      </c>
      <c r="F29" s="361" t="s">
        <v>2070</v>
      </c>
      <c r="G29" s="361" t="s">
        <v>2071</v>
      </c>
      <c r="H29" s="361" t="s">
        <v>1850</v>
      </c>
      <c r="I29" s="383" t="s">
        <v>1015</v>
      </c>
      <c r="J29" s="383" t="s">
        <v>702</v>
      </c>
    </row>
    <row r="30" spans="1:10">
      <c r="A30" s="130"/>
      <c r="B30" s="379"/>
      <c r="C30" s="363"/>
      <c r="D30" s="363"/>
      <c r="E30" s="361"/>
      <c r="F30" s="361"/>
      <c r="G30" s="361"/>
      <c r="H30" s="380"/>
      <c r="I30" s="383" t="s">
        <v>589</v>
      </c>
      <c r="J30" s="383" t="s">
        <v>574</v>
      </c>
    </row>
    <row r="31" spans="1:10">
      <c r="A31" s="130"/>
      <c r="B31" s="379">
        <v>1996</v>
      </c>
      <c r="C31" s="363"/>
      <c r="D31" s="363" t="s">
        <v>1734</v>
      </c>
      <c r="E31" s="361">
        <v>142</v>
      </c>
      <c r="F31" s="361"/>
      <c r="G31" s="361">
        <v>1914</v>
      </c>
      <c r="H31" s="361" t="s">
        <v>1262</v>
      </c>
      <c r="I31" s="384" t="s">
        <v>862</v>
      </c>
      <c r="J31" s="383" t="s">
        <v>1837</v>
      </c>
    </row>
    <row r="32" spans="1:10" ht="24">
      <c r="A32" s="130"/>
      <c r="B32" s="379">
        <v>1996</v>
      </c>
      <c r="C32" s="363" t="s">
        <v>1709</v>
      </c>
      <c r="D32" s="363" t="s">
        <v>888</v>
      </c>
      <c r="E32" s="378" t="s">
        <v>772</v>
      </c>
      <c r="F32" s="378"/>
      <c r="G32" s="382">
        <v>90323</v>
      </c>
      <c r="H32" s="378" t="s">
        <v>952</v>
      </c>
    </row>
    <row r="33" spans="1:8" ht="24">
      <c r="A33" s="128" t="s">
        <v>665</v>
      </c>
      <c r="B33" s="379">
        <v>1994</v>
      </c>
      <c r="C33" s="363"/>
      <c r="D33" s="363" t="s">
        <v>888</v>
      </c>
      <c r="E33" s="378" t="s">
        <v>772</v>
      </c>
      <c r="F33" s="378"/>
      <c r="G33" s="382">
        <v>90323</v>
      </c>
      <c r="H33" s="378" t="s">
        <v>952</v>
      </c>
    </row>
    <row r="34" spans="1:8">
      <c r="A34" s="130"/>
      <c r="B34" s="379">
        <v>1994</v>
      </c>
      <c r="C34" s="363"/>
      <c r="D34" s="363" t="s">
        <v>1314</v>
      </c>
      <c r="E34" s="361">
        <v>228</v>
      </c>
      <c r="F34" s="361"/>
      <c r="G34" s="361">
        <v>6300</v>
      </c>
      <c r="H34" s="380"/>
    </row>
    <row r="35" spans="1:8">
      <c r="A35" s="130"/>
      <c r="B35" s="379">
        <v>1994</v>
      </c>
      <c r="C35" s="363"/>
      <c r="D35" s="363" t="s">
        <v>2045</v>
      </c>
      <c r="E35" s="361">
        <v>44</v>
      </c>
      <c r="F35" s="361" t="s">
        <v>2046</v>
      </c>
      <c r="G35" s="361" t="s">
        <v>2047</v>
      </c>
      <c r="H35" s="380"/>
    </row>
    <row r="36" spans="1:8" ht="24">
      <c r="A36" s="130"/>
      <c r="B36" s="379">
        <v>1994</v>
      </c>
      <c r="C36" s="363"/>
      <c r="D36" s="363" t="s">
        <v>710</v>
      </c>
      <c r="E36" s="361" t="s">
        <v>1848</v>
      </c>
      <c r="F36" s="361" t="s">
        <v>711</v>
      </c>
      <c r="G36" s="361" t="s">
        <v>334</v>
      </c>
      <c r="H36" s="361" t="s">
        <v>1849</v>
      </c>
    </row>
    <row r="37" spans="1:8" ht="24">
      <c r="A37" s="130"/>
      <c r="B37" s="379">
        <v>1994</v>
      </c>
      <c r="C37" s="363"/>
      <c r="D37" s="363" t="s">
        <v>1256</v>
      </c>
      <c r="E37" s="361" t="s">
        <v>1261</v>
      </c>
      <c r="F37" s="361"/>
      <c r="G37" s="361">
        <v>6308</v>
      </c>
      <c r="H37" s="380"/>
    </row>
    <row r="38" spans="1:8" ht="24">
      <c r="A38" s="129"/>
      <c r="B38" s="379">
        <v>1994</v>
      </c>
      <c r="C38" s="363" t="s">
        <v>1709</v>
      </c>
      <c r="D38" s="363" t="s">
        <v>888</v>
      </c>
      <c r="E38" s="378" t="s">
        <v>772</v>
      </c>
      <c r="F38" s="378"/>
      <c r="G38" s="382">
        <v>90323</v>
      </c>
      <c r="H38" s="378" t="s">
        <v>952</v>
      </c>
    </row>
    <row r="39" spans="1:8">
      <c r="A39" s="128" t="s">
        <v>613</v>
      </c>
      <c r="B39" s="379">
        <v>1997</v>
      </c>
      <c r="C39" s="363" t="s">
        <v>1435</v>
      </c>
      <c r="D39" s="363" t="s">
        <v>1682</v>
      </c>
      <c r="E39" s="361">
        <v>67</v>
      </c>
      <c r="F39" s="361" t="s">
        <v>1683</v>
      </c>
      <c r="G39" s="361" t="s">
        <v>1684</v>
      </c>
      <c r="H39" s="380"/>
    </row>
    <row r="40" spans="1:8" ht="24">
      <c r="A40" s="130"/>
      <c r="B40" s="379">
        <v>1997</v>
      </c>
      <c r="C40" s="363" t="s">
        <v>1435</v>
      </c>
      <c r="D40" s="363" t="s">
        <v>2098</v>
      </c>
      <c r="E40" s="361">
        <v>274</v>
      </c>
      <c r="F40" s="361" t="s">
        <v>1556</v>
      </c>
      <c r="G40" s="361" t="s">
        <v>1557</v>
      </c>
      <c r="H40" s="380"/>
    </row>
    <row r="41" spans="1:8" ht="24">
      <c r="A41" s="130"/>
      <c r="B41" s="379">
        <v>1997</v>
      </c>
      <c r="C41" s="363" t="s">
        <v>1435</v>
      </c>
      <c r="D41" s="363" t="s">
        <v>2062</v>
      </c>
      <c r="E41" s="361">
        <v>114</v>
      </c>
      <c r="F41" s="361" t="s">
        <v>1974</v>
      </c>
      <c r="G41" s="361" t="s">
        <v>1800</v>
      </c>
      <c r="H41" s="380"/>
    </row>
    <row r="42" spans="1:8">
      <c r="A42" s="130"/>
      <c r="B42" s="379">
        <v>1997</v>
      </c>
      <c r="C42" s="363" t="s">
        <v>1435</v>
      </c>
      <c r="D42" s="363" t="s">
        <v>1740</v>
      </c>
      <c r="E42" s="361">
        <v>326</v>
      </c>
      <c r="F42" s="361" t="s">
        <v>1685</v>
      </c>
      <c r="G42" s="361" t="s">
        <v>432</v>
      </c>
      <c r="H42" s="380"/>
    </row>
    <row r="43" spans="1:8" ht="24">
      <c r="A43" s="129"/>
      <c r="B43" s="379">
        <v>1997</v>
      </c>
      <c r="C43" s="363" t="s">
        <v>372</v>
      </c>
      <c r="D43" s="363" t="s">
        <v>1679</v>
      </c>
      <c r="E43" s="361">
        <v>529</v>
      </c>
      <c r="F43" s="361" t="s">
        <v>1680</v>
      </c>
      <c r="G43" s="361" t="s">
        <v>1681</v>
      </c>
      <c r="H43" s="380"/>
    </row>
    <row r="44" spans="1:8">
      <c r="A44" s="131" t="s">
        <v>775</v>
      </c>
      <c r="B44" s="374">
        <v>1987</v>
      </c>
      <c r="C44" s="375"/>
      <c r="D44" s="375" t="s">
        <v>1592</v>
      </c>
      <c r="E44" s="376">
        <v>101</v>
      </c>
      <c r="F44" s="376"/>
      <c r="G44" s="376"/>
      <c r="H44" s="377"/>
    </row>
    <row r="45" spans="1:8" ht="24">
      <c r="A45" s="132"/>
      <c r="B45" s="374">
        <v>1987</v>
      </c>
      <c r="C45" s="375"/>
      <c r="D45" s="375" t="s">
        <v>160</v>
      </c>
      <c r="E45" s="376" t="s">
        <v>948</v>
      </c>
      <c r="F45" s="376" t="s">
        <v>159</v>
      </c>
      <c r="G45" s="376" t="s">
        <v>212</v>
      </c>
      <c r="H45" s="377"/>
    </row>
    <row r="46" spans="1:8">
      <c r="A46" s="132"/>
      <c r="B46" s="374">
        <v>1987</v>
      </c>
      <c r="C46" s="375"/>
      <c r="D46" s="375" t="s">
        <v>717</v>
      </c>
      <c r="E46" s="376">
        <v>344</v>
      </c>
      <c r="F46" s="376"/>
      <c r="G46" s="376"/>
      <c r="H46" s="377"/>
    </row>
    <row r="47" spans="1:8">
      <c r="A47" s="132"/>
      <c r="B47" s="374">
        <v>1987</v>
      </c>
      <c r="C47" s="375"/>
      <c r="D47" s="375" t="s">
        <v>604</v>
      </c>
      <c r="E47" s="376">
        <v>10</v>
      </c>
      <c r="F47" s="1125" t="s">
        <v>170</v>
      </c>
      <c r="G47" s="1126"/>
      <c r="H47" s="377"/>
    </row>
    <row r="48" spans="1:8" ht="24">
      <c r="A48" s="132"/>
      <c r="B48" s="374">
        <v>1987</v>
      </c>
      <c r="C48" s="375"/>
      <c r="D48" s="375" t="s">
        <v>888</v>
      </c>
      <c r="E48" s="378" t="s">
        <v>772</v>
      </c>
      <c r="F48" s="378"/>
      <c r="G48" s="382">
        <v>90323</v>
      </c>
      <c r="H48" s="378" t="s">
        <v>952</v>
      </c>
    </row>
    <row r="49" spans="1:11" ht="36">
      <c r="A49" s="130"/>
      <c r="B49" s="379">
        <v>1987</v>
      </c>
      <c r="C49" s="363" t="s">
        <v>1628</v>
      </c>
      <c r="D49" s="363" t="s">
        <v>783</v>
      </c>
      <c r="E49" s="361">
        <v>513</v>
      </c>
      <c r="F49" s="1132" t="s">
        <v>331</v>
      </c>
      <c r="G49" s="1128"/>
      <c r="H49" s="377"/>
    </row>
    <row r="50" spans="1:11" ht="24">
      <c r="A50" s="130"/>
      <c r="B50" s="379">
        <v>1987</v>
      </c>
      <c r="C50" s="363" t="s">
        <v>368</v>
      </c>
      <c r="D50" s="363" t="s">
        <v>1592</v>
      </c>
      <c r="E50" s="361">
        <v>101</v>
      </c>
      <c r="F50" s="361"/>
      <c r="G50" s="361"/>
      <c r="H50" s="380"/>
    </row>
    <row r="51" spans="1:11" ht="25" thickBot="1">
      <c r="A51" s="617"/>
      <c r="B51" s="592">
        <v>1987</v>
      </c>
      <c r="C51" s="593" t="s">
        <v>1418</v>
      </c>
      <c r="D51" s="593" t="s">
        <v>604</v>
      </c>
      <c r="E51" s="607">
        <v>10</v>
      </c>
      <c r="F51" s="1123" t="s">
        <v>170</v>
      </c>
      <c r="G51" s="1124"/>
      <c r="H51" s="618"/>
      <c r="I51" s="619"/>
      <c r="J51" s="619"/>
      <c r="K51" s="611"/>
    </row>
    <row r="52" spans="1:11" ht="13" thickTop="1">
      <c r="A52" s="864">
        <v>500</v>
      </c>
      <c r="B52" s="872"/>
      <c r="C52" s="872"/>
      <c r="D52" s="872"/>
      <c r="E52" s="872"/>
      <c r="F52" s="872"/>
      <c r="G52" s="872"/>
      <c r="H52" s="872"/>
      <c r="I52" s="872"/>
      <c r="J52" s="872"/>
    </row>
    <row r="53" spans="1:11">
      <c r="A53" s="130" t="s">
        <v>1515</v>
      </c>
      <c r="B53" s="385"/>
      <c r="C53" s="362"/>
      <c r="D53" s="362"/>
      <c r="E53" s="386"/>
      <c r="F53" s="386"/>
      <c r="G53" s="386"/>
      <c r="H53" s="386"/>
      <c r="I53" s="420" t="s">
        <v>616</v>
      </c>
      <c r="J53" s="387" t="s">
        <v>822</v>
      </c>
    </row>
    <row r="54" spans="1:11" ht="24">
      <c r="A54" s="130"/>
      <c r="B54" s="379" t="s">
        <v>373</v>
      </c>
      <c r="C54" s="363"/>
      <c r="D54" s="375" t="s">
        <v>332</v>
      </c>
      <c r="E54" s="376" t="s">
        <v>947</v>
      </c>
      <c r="F54" s="376" t="s">
        <v>1427</v>
      </c>
      <c r="G54" s="376" t="s">
        <v>333</v>
      </c>
      <c r="H54" s="380"/>
      <c r="I54" s="381"/>
      <c r="J54" s="381"/>
    </row>
    <row r="55" spans="1:11" ht="24">
      <c r="A55" s="130"/>
      <c r="B55" s="379" t="s">
        <v>373</v>
      </c>
      <c r="C55" s="363"/>
      <c r="D55" s="363" t="s">
        <v>1718</v>
      </c>
      <c r="E55" s="361" t="s">
        <v>1825</v>
      </c>
      <c r="F55" s="361" t="s">
        <v>1829</v>
      </c>
      <c r="G55" s="361" t="s">
        <v>518</v>
      </c>
      <c r="H55" s="380"/>
      <c r="I55" s="381"/>
      <c r="J55" s="381"/>
    </row>
    <row r="56" spans="1:11" ht="24">
      <c r="A56" s="130"/>
      <c r="B56" s="379" t="s">
        <v>373</v>
      </c>
      <c r="C56" s="363"/>
      <c r="D56" s="375" t="s">
        <v>485</v>
      </c>
      <c r="E56" s="376" t="s">
        <v>1118</v>
      </c>
      <c r="F56" s="376" t="s">
        <v>1704</v>
      </c>
      <c r="G56" s="376" t="s">
        <v>429</v>
      </c>
      <c r="H56" s="380"/>
      <c r="I56" s="381"/>
      <c r="J56" s="381"/>
    </row>
    <row r="57" spans="1:11" ht="24">
      <c r="A57" s="130"/>
      <c r="B57" s="379" t="s">
        <v>373</v>
      </c>
      <c r="C57" s="363" t="s">
        <v>241</v>
      </c>
      <c r="D57" s="363" t="s">
        <v>240</v>
      </c>
      <c r="E57" s="378" t="s">
        <v>772</v>
      </c>
      <c r="F57" s="378"/>
      <c r="G57" s="382">
        <v>90323</v>
      </c>
      <c r="H57" s="378" t="s">
        <v>952</v>
      </c>
      <c r="I57" s="381"/>
      <c r="J57" s="381"/>
    </row>
    <row r="58" spans="1:11" ht="24">
      <c r="A58" s="128" t="s">
        <v>1926</v>
      </c>
      <c r="B58" s="379" t="s">
        <v>725</v>
      </c>
      <c r="C58" s="363"/>
      <c r="D58" s="375" t="s">
        <v>332</v>
      </c>
      <c r="E58" s="376" t="s">
        <v>947</v>
      </c>
      <c r="F58" s="376" t="s">
        <v>1427</v>
      </c>
      <c r="G58" s="376" t="s">
        <v>333</v>
      </c>
      <c r="H58" s="361"/>
      <c r="I58" s="373" t="s">
        <v>795</v>
      </c>
      <c r="J58" s="373" t="s">
        <v>1837</v>
      </c>
    </row>
    <row r="59" spans="1:11" ht="24">
      <c r="A59" s="130"/>
      <c r="B59" s="379" t="s">
        <v>725</v>
      </c>
      <c r="C59" s="363"/>
      <c r="D59" s="375" t="s">
        <v>160</v>
      </c>
      <c r="E59" s="376" t="s">
        <v>948</v>
      </c>
      <c r="F59" s="376" t="s">
        <v>159</v>
      </c>
      <c r="G59" s="376" t="s">
        <v>212</v>
      </c>
      <c r="H59" s="380"/>
      <c r="I59" s="381"/>
      <c r="J59" s="381"/>
    </row>
    <row r="60" spans="1:11" ht="25" thickBot="1">
      <c r="A60" s="617"/>
      <c r="B60" s="592" t="s">
        <v>725</v>
      </c>
      <c r="C60" s="593" t="s">
        <v>241</v>
      </c>
      <c r="D60" s="593" t="s">
        <v>240</v>
      </c>
      <c r="E60" s="594" t="s">
        <v>772</v>
      </c>
      <c r="F60" s="594"/>
      <c r="G60" s="595">
        <v>90323</v>
      </c>
      <c r="H60" s="594" t="s">
        <v>952</v>
      </c>
      <c r="I60" s="621"/>
      <c r="J60" s="621"/>
      <c r="K60" s="611"/>
    </row>
    <row r="61" spans="1:11" ht="13" thickTop="1">
      <c r="A61" s="864">
        <v>650</v>
      </c>
      <c r="B61" s="872"/>
      <c r="C61" s="872"/>
      <c r="D61" s="872"/>
      <c r="E61" s="872"/>
      <c r="F61" s="872"/>
      <c r="G61" s="872"/>
      <c r="H61" s="942"/>
      <c r="I61" s="942"/>
      <c r="J61" s="942"/>
    </row>
    <row r="62" spans="1:11" ht="24">
      <c r="A62" s="132" t="s">
        <v>1516</v>
      </c>
      <c r="B62" s="388" t="s">
        <v>560</v>
      </c>
      <c r="C62" s="389"/>
      <c r="D62" s="389" t="s">
        <v>485</v>
      </c>
      <c r="E62" s="620" t="s">
        <v>1118</v>
      </c>
      <c r="F62" s="620" t="s">
        <v>1704</v>
      </c>
      <c r="G62" s="620" t="s">
        <v>429</v>
      </c>
      <c r="H62" s="377"/>
    </row>
    <row r="63" spans="1:11" ht="24">
      <c r="A63" s="132"/>
      <c r="B63" s="374" t="s">
        <v>560</v>
      </c>
      <c r="C63" s="375"/>
      <c r="D63" s="375" t="s">
        <v>240</v>
      </c>
      <c r="E63" s="378" t="s">
        <v>772</v>
      </c>
      <c r="F63" s="378"/>
      <c r="G63" s="382">
        <v>90323</v>
      </c>
      <c r="H63" s="378" t="s">
        <v>952</v>
      </c>
    </row>
    <row r="64" spans="1:11" ht="24">
      <c r="A64" s="131" t="s">
        <v>973</v>
      </c>
      <c r="B64" s="374">
        <v>1986</v>
      </c>
      <c r="C64" s="375"/>
      <c r="D64" s="375" t="s">
        <v>485</v>
      </c>
      <c r="E64" s="376" t="s">
        <v>1118</v>
      </c>
      <c r="F64" s="376" t="s">
        <v>1704</v>
      </c>
      <c r="G64" s="376" t="s">
        <v>429</v>
      </c>
      <c r="H64" s="377"/>
    </row>
    <row r="65" spans="1:11" ht="24">
      <c r="A65" s="132"/>
      <c r="B65" s="374">
        <v>1986</v>
      </c>
      <c r="C65" s="375"/>
      <c r="D65" s="375" t="s">
        <v>1144</v>
      </c>
      <c r="E65" s="376" t="s">
        <v>1653</v>
      </c>
      <c r="F65" s="376"/>
      <c r="G65" s="376"/>
      <c r="H65" s="377"/>
    </row>
    <row r="66" spans="1:11" ht="24">
      <c r="A66" s="132"/>
      <c r="B66" s="374">
        <v>1986</v>
      </c>
      <c r="C66" s="375" t="s">
        <v>934</v>
      </c>
      <c r="D66" s="375" t="s">
        <v>888</v>
      </c>
      <c r="E66" s="378" t="s">
        <v>772</v>
      </c>
      <c r="F66" s="378"/>
      <c r="G66" s="382">
        <v>90323</v>
      </c>
      <c r="H66" s="378" t="s">
        <v>952</v>
      </c>
    </row>
    <row r="67" spans="1:11">
      <c r="A67" s="132"/>
      <c r="B67" s="374">
        <v>1986</v>
      </c>
      <c r="C67" s="375" t="s">
        <v>707</v>
      </c>
      <c r="D67" s="375" t="s">
        <v>783</v>
      </c>
      <c r="E67" s="376">
        <v>513</v>
      </c>
      <c r="F67" s="1132" t="s">
        <v>331</v>
      </c>
      <c r="G67" s="1128"/>
      <c r="H67" s="377"/>
    </row>
    <row r="68" spans="1:11" ht="24">
      <c r="A68" s="132"/>
      <c r="B68" s="374">
        <v>1986</v>
      </c>
      <c r="C68" s="375" t="s">
        <v>1407</v>
      </c>
      <c r="D68" s="375" t="s">
        <v>1287</v>
      </c>
      <c r="E68" s="376" t="s">
        <v>1376</v>
      </c>
      <c r="F68" s="376"/>
      <c r="G68" s="376"/>
      <c r="H68" s="377"/>
    </row>
    <row r="69" spans="1:11" ht="24">
      <c r="A69" s="128" t="s">
        <v>612</v>
      </c>
      <c r="B69" s="379">
        <v>1990</v>
      </c>
      <c r="C69" s="363"/>
      <c r="D69" s="375" t="s">
        <v>485</v>
      </c>
      <c r="E69" s="376" t="s">
        <v>1118</v>
      </c>
      <c r="F69" s="376" t="s">
        <v>1704</v>
      </c>
      <c r="G69" s="376" t="s">
        <v>429</v>
      </c>
      <c r="H69" s="380"/>
    </row>
    <row r="70" spans="1:11" ht="24">
      <c r="A70" s="130"/>
      <c r="B70" s="379">
        <v>1990</v>
      </c>
      <c r="C70" s="363" t="s">
        <v>979</v>
      </c>
      <c r="D70" s="363" t="s">
        <v>888</v>
      </c>
      <c r="E70" s="378" t="s">
        <v>772</v>
      </c>
      <c r="F70" s="378"/>
      <c r="G70" s="382">
        <v>90323</v>
      </c>
      <c r="H70" s="378" t="s">
        <v>952</v>
      </c>
    </row>
    <row r="71" spans="1:11" ht="24">
      <c r="A71" s="130"/>
      <c r="B71" s="379">
        <v>1990</v>
      </c>
      <c r="C71" s="363" t="s">
        <v>964</v>
      </c>
      <c r="D71" s="363" t="s">
        <v>203</v>
      </c>
      <c r="E71" s="361">
        <v>105</v>
      </c>
      <c r="F71" s="361" t="s">
        <v>1289</v>
      </c>
      <c r="G71" s="361" t="s">
        <v>1901</v>
      </c>
      <c r="H71" s="380"/>
    </row>
    <row r="72" spans="1:11">
      <c r="A72" s="130"/>
      <c r="B72" s="379">
        <v>1990</v>
      </c>
      <c r="C72" s="363" t="s">
        <v>369</v>
      </c>
      <c r="D72" s="363" t="s">
        <v>744</v>
      </c>
      <c r="E72" s="361">
        <v>310</v>
      </c>
      <c r="F72" s="361"/>
      <c r="G72" s="361"/>
      <c r="H72" s="380"/>
    </row>
    <row r="73" spans="1:11" ht="24">
      <c r="A73" s="128" t="s">
        <v>60</v>
      </c>
      <c r="B73" s="379" t="s">
        <v>560</v>
      </c>
      <c r="C73" s="363"/>
      <c r="D73" s="363" t="s">
        <v>519</v>
      </c>
      <c r="E73" s="361" t="s">
        <v>1825</v>
      </c>
      <c r="F73" s="361" t="s">
        <v>1829</v>
      </c>
      <c r="G73" s="361" t="s">
        <v>518</v>
      </c>
      <c r="H73" s="380"/>
    </row>
    <row r="74" spans="1:11" ht="24">
      <c r="A74" s="130"/>
      <c r="B74" s="379" t="s">
        <v>560</v>
      </c>
      <c r="C74" s="363" t="s">
        <v>241</v>
      </c>
      <c r="D74" s="363" t="s">
        <v>240</v>
      </c>
      <c r="E74" s="378" t="s">
        <v>772</v>
      </c>
      <c r="F74" s="378"/>
      <c r="G74" s="382">
        <v>90323</v>
      </c>
      <c r="H74" s="378" t="s">
        <v>952</v>
      </c>
    </row>
    <row r="75" spans="1:11" ht="24">
      <c r="A75" s="128" t="s">
        <v>1613</v>
      </c>
      <c r="B75" s="379" t="s">
        <v>725</v>
      </c>
      <c r="C75" s="363"/>
      <c r="D75" s="375" t="s">
        <v>332</v>
      </c>
      <c r="E75" s="376" t="s">
        <v>947</v>
      </c>
      <c r="F75" s="376" t="s">
        <v>1427</v>
      </c>
      <c r="G75" s="376" t="s">
        <v>333</v>
      </c>
      <c r="H75" s="361"/>
      <c r="I75" s="373" t="s">
        <v>795</v>
      </c>
      <c r="J75" s="373" t="s">
        <v>1837</v>
      </c>
    </row>
    <row r="76" spans="1:11" ht="24">
      <c r="A76" s="130"/>
      <c r="B76" s="379" t="s">
        <v>725</v>
      </c>
      <c r="C76" s="363"/>
      <c r="D76" s="375" t="s">
        <v>160</v>
      </c>
      <c r="E76" s="376" t="s">
        <v>948</v>
      </c>
      <c r="F76" s="376" t="s">
        <v>159</v>
      </c>
      <c r="G76" s="376" t="s">
        <v>212</v>
      </c>
      <c r="H76" s="380"/>
      <c r="I76" s="381"/>
      <c r="J76" s="381"/>
    </row>
    <row r="77" spans="1:11" ht="24">
      <c r="A77" s="129"/>
      <c r="B77" s="379" t="s">
        <v>725</v>
      </c>
      <c r="C77" s="363" t="s">
        <v>241</v>
      </c>
      <c r="D77" s="363" t="s">
        <v>240</v>
      </c>
      <c r="E77" s="378" t="s">
        <v>772</v>
      </c>
      <c r="F77" s="378"/>
      <c r="G77" s="382">
        <v>90323</v>
      </c>
      <c r="H77" s="378" t="s">
        <v>952</v>
      </c>
      <c r="I77" s="381"/>
      <c r="J77" s="381"/>
    </row>
    <row r="78" spans="1:11" ht="13" thickBot="1">
      <c r="A78" s="591" t="s">
        <v>1614</v>
      </c>
      <c r="B78" s="607"/>
      <c r="C78" s="593"/>
      <c r="D78" s="593"/>
      <c r="E78" s="607"/>
      <c r="F78" s="607"/>
      <c r="G78" s="607"/>
      <c r="H78" s="608"/>
      <c r="I78" s="609" t="s">
        <v>904</v>
      </c>
      <c r="J78" s="610" t="s">
        <v>1837</v>
      </c>
      <c r="K78" s="611"/>
    </row>
    <row r="79" spans="1:11" ht="13" thickTop="1">
      <c r="A79" s="864" t="s">
        <v>2561</v>
      </c>
      <c r="B79" s="872"/>
      <c r="C79" s="872"/>
      <c r="D79" s="872"/>
      <c r="E79" s="872"/>
      <c r="F79" s="872"/>
      <c r="G79" s="872"/>
      <c r="H79" s="872"/>
      <c r="I79" s="872"/>
      <c r="J79" s="872"/>
    </row>
    <row r="80" spans="1:11" ht="36">
      <c r="A80" s="130" t="s">
        <v>116</v>
      </c>
      <c r="B80" s="588"/>
      <c r="C80" s="582"/>
      <c r="D80" s="362" t="s">
        <v>117</v>
      </c>
      <c r="E80" s="386"/>
      <c r="F80" s="386"/>
      <c r="G80" s="386"/>
      <c r="H80" s="380"/>
      <c r="I80" s="381"/>
      <c r="J80" s="381"/>
      <c r="K80" s="585" t="s">
        <v>18</v>
      </c>
    </row>
    <row r="81" spans="1:11" ht="48">
      <c r="A81" s="130"/>
      <c r="B81" s="588"/>
      <c r="C81" s="582"/>
      <c r="D81" s="363" t="s">
        <v>12</v>
      </c>
      <c r="E81" s="361"/>
      <c r="F81" s="361"/>
      <c r="G81" s="361"/>
      <c r="H81" s="390"/>
      <c r="I81" s="613"/>
      <c r="J81" s="399"/>
      <c r="K81" s="612" t="s">
        <v>19</v>
      </c>
    </row>
    <row r="82" spans="1:11" ht="24">
      <c r="A82" s="130"/>
      <c r="B82" s="588"/>
      <c r="C82" s="582"/>
      <c r="D82" s="363" t="s">
        <v>13</v>
      </c>
      <c r="E82" s="361"/>
      <c r="F82" s="361"/>
      <c r="G82" s="361"/>
      <c r="H82" s="390"/>
      <c r="I82" s="613"/>
      <c r="J82" s="399"/>
      <c r="K82" s="612" t="s">
        <v>20</v>
      </c>
    </row>
    <row r="83" spans="1:11">
      <c r="A83" s="130"/>
      <c r="B83" s="588"/>
      <c r="C83" s="582"/>
      <c r="D83" s="363" t="s">
        <v>14</v>
      </c>
      <c r="E83" s="361"/>
      <c r="F83" s="361"/>
      <c r="G83" s="361"/>
      <c r="H83" s="390"/>
      <c r="I83" s="613"/>
      <c r="J83" s="399"/>
      <c r="K83" s="560" t="s">
        <v>21</v>
      </c>
    </row>
    <row r="84" spans="1:11">
      <c r="A84" s="130"/>
      <c r="B84" s="588"/>
      <c r="C84" s="582"/>
      <c r="D84" s="363" t="s">
        <v>15</v>
      </c>
      <c r="E84" s="581"/>
      <c r="F84" s="581"/>
      <c r="G84" s="581"/>
      <c r="H84" s="390"/>
      <c r="I84" s="613"/>
      <c r="J84" s="399"/>
      <c r="K84" s="560" t="s">
        <v>22</v>
      </c>
    </row>
    <row r="85" spans="1:11">
      <c r="A85" s="130"/>
      <c r="B85" s="588"/>
      <c r="C85" s="582"/>
      <c r="D85" s="363" t="s">
        <v>16</v>
      </c>
      <c r="E85" s="361"/>
      <c r="F85" s="361"/>
      <c r="G85" s="555" t="s">
        <v>39</v>
      </c>
      <c r="H85" s="380"/>
      <c r="I85" s="381"/>
      <c r="J85" s="381"/>
    </row>
    <row r="86" spans="1:11">
      <c r="A86" s="129"/>
      <c r="B86" s="588"/>
      <c r="C86" s="582"/>
      <c r="D86" s="363" t="s">
        <v>17</v>
      </c>
      <c r="E86" s="361"/>
      <c r="F86" s="361"/>
      <c r="G86" s="555" t="s">
        <v>112</v>
      </c>
      <c r="H86" s="380"/>
      <c r="I86" s="381"/>
      <c r="J86" s="381"/>
    </row>
    <row r="87" spans="1:11">
      <c r="A87" s="130" t="s">
        <v>666</v>
      </c>
      <c r="B87" s="361">
        <v>1990</v>
      </c>
      <c r="C87" s="363"/>
      <c r="D87" s="363" t="s">
        <v>1875</v>
      </c>
      <c r="E87" s="361">
        <v>226</v>
      </c>
      <c r="F87" s="361" t="s">
        <v>1227</v>
      </c>
      <c r="G87" s="361" t="s">
        <v>385</v>
      </c>
      <c r="H87" s="380"/>
    </row>
    <row r="88" spans="1:11" ht="24">
      <c r="A88" s="130"/>
      <c r="B88" s="379">
        <v>1990</v>
      </c>
      <c r="C88" s="363"/>
      <c r="D88" s="375" t="s">
        <v>1567</v>
      </c>
      <c r="E88" s="376">
        <v>148</v>
      </c>
      <c r="F88" s="376" t="s">
        <v>1568</v>
      </c>
      <c r="G88" s="376" t="s">
        <v>1569</v>
      </c>
      <c r="H88" s="380"/>
    </row>
    <row r="89" spans="1:11">
      <c r="A89" s="130"/>
      <c r="B89" s="379">
        <v>1990</v>
      </c>
      <c r="C89" s="363" t="s">
        <v>1772</v>
      </c>
      <c r="D89" s="363" t="s">
        <v>1336</v>
      </c>
      <c r="E89" s="361">
        <v>318</v>
      </c>
      <c r="F89" s="382"/>
      <c r="G89" s="361"/>
      <c r="H89" s="380"/>
    </row>
    <row r="90" spans="1:11" ht="24">
      <c r="A90" s="130"/>
      <c r="B90" s="379">
        <v>1995</v>
      </c>
      <c r="C90" s="363"/>
      <c r="D90" s="363" t="s">
        <v>888</v>
      </c>
      <c r="E90" s="378" t="s">
        <v>772</v>
      </c>
      <c r="F90" s="378"/>
      <c r="G90" s="382">
        <v>90323</v>
      </c>
      <c r="H90" s="378" t="s">
        <v>952</v>
      </c>
    </row>
    <row r="91" spans="1:11">
      <c r="A91" s="130"/>
      <c r="B91" s="379">
        <v>1995</v>
      </c>
      <c r="C91" s="363"/>
      <c r="D91" s="363" t="s">
        <v>1314</v>
      </c>
      <c r="E91" s="361">
        <v>228</v>
      </c>
      <c r="F91" s="361"/>
      <c r="G91" s="361">
        <v>6300</v>
      </c>
      <c r="H91" s="380"/>
      <c r="I91" s="383" t="s">
        <v>309</v>
      </c>
      <c r="J91" s="383" t="s">
        <v>702</v>
      </c>
    </row>
    <row r="92" spans="1:11">
      <c r="A92" s="130"/>
      <c r="B92" s="379">
        <v>1995</v>
      </c>
      <c r="C92" s="363" t="s">
        <v>1145</v>
      </c>
      <c r="D92" s="363" t="s">
        <v>2045</v>
      </c>
      <c r="E92" s="361">
        <v>44</v>
      </c>
      <c r="F92" s="361" t="s">
        <v>2046</v>
      </c>
      <c r="G92" s="361" t="s">
        <v>2047</v>
      </c>
      <c r="H92" s="380"/>
      <c r="I92" s="383" t="s">
        <v>532</v>
      </c>
      <c r="J92" s="383" t="s">
        <v>661</v>
      </c>
    </row>
    <row r="93" spans="1:11" ht="24">
      <c r="A93" s="130"/>
      <c r="B93" s="379">
        <v>1995</v>
      </c>
      <c r="C93" s="363"/>
      <c r="D93" s="363" t="s">
        <v>710</v>
      </c>
      <c r="E93" s="361" t="s">
        <v>1848</v>
      </c>
      <c r="F93" s="361" t="s">
        <v>711</v>
      </c>
      <c r="G93" s="361" t="s">
        <v>334</v>
      </c>
      <c r="H93" s="361" t="s">
        <v>1849</v>
      </c>
    </row>
    <row r="94" spans="1:11" ht="24">
      <c r="A94" s="130"/>
      <c r="B94" s="379">
        <v>1995</v>
      </c>
      <c r="C94" s="363"/>
      <c r="D94" s="363" t="s">
        <v>1256</v>
      </c>
      <c r="E94" s="361" t="s">
        <v>1261</v>
      </c>
      <c r="F94" s="361"/>
      <c r="G94" s="361">
        <v>6308</v>
      </c>
      <c r="H94" s="380"/>
      <c r="I94" s="383" t="s">
        <v>840</v>
      </c>
      <c r="J94" s="383" t="s">
        <v>308</v>
      </c>
    </row>
    <row r="95" spans="1:11" ht="24">
      <c r="A95" s="130"/>
      <c r="B95" s="379">
        <v>1995</v>
      </c>
      <c r="C95" s="363" t="s">
        <v>1146</v>
      </c>
      <c r="D95" s="363" t="s">
        <v>888</v>
      </c>
      <c r="E95" s="378" t="s">
        <v>772</v>
      </c>
      <c r="F95" s="378"/>
      <c r="G95" s="382">
        <v>90323</v>
      </c>
      <c r="H95" s="378" t="s">
        <v>952</v>
      </c>
    </row>
    <row r="96" spans="1:11">
      <c r="A96" s="130"/>
      <c r="B96" s="379">
        <v>1996</v>
      </c>
      <c r="C96" s="363"/>
      <c r="D96" s="363" t="s">
        <v>63</v>
      </c>
      <c r="E96" s="361">
        <v>272</v>
      </c>
      <c r="F96" s="361" t="s">
        <v>435</v>
      </c>
      <c r="G96" s="361" t="s">
        <v>436</v>
      </c>
      <c r="H96" s="380"/>
    </row>
    <row r="97" spans="1:11">
      <c r="A97" s="130"/>
      <c r="B97" s="379">
        <v>1996</v>
      </c>
      <c r="C97" s="363"/>
      <c r="D97" s="363" t="s">
        <v>1979</v>
      </c>
      <c r="E97" s="361">
        <v>237</v>
      </c>
      <c r="F97" s="361" t="s">
        <v>2070</v>
      </c>
      <c r="G97" s="361" t="s">
        <v>2071</v>
      </c>
      <c r="H97" s="361" t="s">
        <v>1850</v>
      </c>
      <c r="I97" s="383" t="s">
        <v>1015</v>
      </c>
      <c r="J97" s="383" t="s">
        <v>702</v>
      </c>
    </row>
    <row r="98" spans="1:11">
      <c r="A98" s="130"/>
      <c r="B98" s="379"/>
      <c r="C98" s="363"/>
      <c r="D98" s="363"/>
      <c r="E98" s="361"/>
      <c r="F98" s="361"/>
      <c r="G98" s="361"/>
      <c r="H98" s="380"/>
      <c r="I98" s="383" t="s">
        <v>589</v>
      </c>
      <c r="J98" s="383" t="s">
        <v>574</v>
      </c>
    </row>
    <row r="99" spans="1:11">
      <c r="A99" s="130"/>
      <c r="B99" s="379">
        <v>1996</v>
      </c>
      <c r="C99" s="363"/>
      <c r="D99" s="363" t="s">
        <v>1734</v>
      </c>
      <c r="E99" s="361">
        <v>142</v>
      </c>
      <c r="F99" s="361"/>
      <c r="G99" s="361">
        <v>1914</v>
      </c>
      <c r="H99" s="361" t="s">
        <v>1262</v>
      </c>
      <c r="I99" s="383" t="s">
        <v>862</v>
      </c>
      <c r="J99" s="383" t="s">
        <v>1837</v>
      </c>
    </row>
    <row r="100" spans="1:11" ht="24">
      <c r="A100" s="130"/>
      <c r="B100" s="379">
        <v>1996</v>
      </c>
      <c r="C100" s="363" t="s">
        <v>1059</v>
      </c>
      <c r="D100" s="363" t="s">
        <v>888</v>
      </c>
      <c r="E100" s="378" t="s">
        <v>772</v>
      </c>
      <c r="F100" s="378"/>
      <c r="G100" s="382">
        <v>90323</v>
      </c>
      <c r="H100" s="378" t="s">
        <v>952</v>
      </c>
    </row>
    <row r="101" spans="1:11">
      <c r="A101" s="128" t="s">
        <v>614</v>
      </c>
      <c r="B101" s="379">
        <v>1997</v>
      </c>
      <c r="C101" s="363" t="s">
        <v>1435</v>
      </c>
      <c r="D101" s="363" t="s">
        <v>1682</v>
      </c>
      <c r="E101" s="361">
        <v>67</v>
      </c>
      <c r="F101" s="361" t="s">
        <v>1683</v>
      </c>
      <c r="G101" s="361" t="s">
        <v>1684</v>
      </c>
      <c r="H101" s="380"/>
    </row>
    <row r="102" spans="1:11" ht="24">
      <c r="A102" s="130"/>
      <c r="B102" s="379">
        <v>1997</v>
      </c>
      <c r="C102" s="363" t="s">
        <v>1435</v>
      </c>
      <c r="D102" s="363" t="s">
        <v>2098</v>
      </c>
      <c r="E102" s="361">
        <v>274</v>
      </c>
      <c r="F102" s="361" t="s">
        <v>1556</v>
      </c>
      <c r="G102" s="361" t="s">
        <v>1557</v>
      </c>
      <c r="H102" s="380"/>
    </row>
    <row r="103" spans="1:11" ht="24">
      <c r="A103" s="130"/>
      <c r="B103" s="379">
        <v>1997</v>
      </c>
      <c r="C103" s="363" t="s">
        <v>1435</v>
      </c>
      <c r="D103" s="363" t="s">
        <v>2062</v>
      </c>
      <c r="E103" s="361">
        <v>114</v>
      </c>
      <c r="F103" s="361" t="s">
        <v>1974</v>
      </c>
      <c r="G103" s="361" t="s">
        <v>1800</v>
      </c>
      <c r="H103" s="380"/>
    </row>
    <row r="104" spans="1:11">
      <c r="A104" s="130"/>
      <c r="B104" s="379">
        <v>1997</v>
      </c>
      <c r="C104" s="363" t="s">
        <v>1435</v>
      </c>
      <c r="D104" s="363" t="s">
        <v>1740</v>
      </c>
      <c r="E104" s="361">
        <v>326</v>
      </c>
      <c r="F104" s="361" t="s">
        <v>1685</v>
      </c>
      <c r="G104" s="361" t="s">
        <v>432</v>
      </c>
      <c r="H104" s="380"/>
    </row>
    <row r="105" spans="1:11" ht="24">
      <c r="A105" s="129"/>
      <c r="B105" s="580">
        <v>1997</v>
      </c>
      <c r="C105" s="565" t="s">
        <v>372</v>
      </c>
      <c r="D105" s="363" t="s">
        <v>1679</v>
      </c>
      <c r="E105" s="361">
        <v>529</v>
      </c>
      <c r="F105" s="361" t="s">
        <v>1680</v>
      </c>
      <c r="G105" s="361" t="s">
        <v>1681</v>
      </c>
      <c r="H105" s="380"/>
    </row>
    <row r="106" spans="1:11" ht="24">
      <c r="A106" s="579" t="s">
        <v>42</v>
      </c>
      <c r="B106" s="575"/>
      <c r="C106" s="565"/>
      <c r="D106" s="572" t="s">
        <v>43</v>
      </c>
      <c r="E106" s="361"/>
      <c r="F106" s="361"/>
      <c r="G106" s="555" t="s">
        <v>152</v>
      </c>
      <c r="H106" s="390"/>
      <c r="I106" s="562"/>
      <c r="J106" s="562"/>
      <c r="K106" s="605" t="s">
        <v>153</v>
      </c>
    </row>
    <row r="107" spans="1:11" ht="36">
      <c r="A107" s="579"/>
      <c r="B107" s="393"/>
      <c r="C107" s="582"/>
      <c r="D107" s="572" t="s">
        <v>44</v>
      </c>
      <c r="E107" s="361"/>
      <c r="F107" s="361"/>
      <c r="G107" s="361"/>
      <c r="H107" s="390"/>
      <c r="I107" s="562"/>
      <c r="J107" s="563"/>
      <c r="K107" s="585" t="s">
        <v>154</v>
      </c>
    </row>
    <row r="108" spans="1:11" ht="24">
      <c r="A108" s="579"/>
      <c r="B108" s="393"/>
      <c r="C108" s="582"/>
      <c r="D108" s="572" t="s">
        <v>45</v>
      </c>
      <c r="E108" s="361"/>
      <c r="F108" s="361"/>
      <c r="G108" s="361">
        <v>66051</v>
      </c>
      <c r="H108" s="390"/>
      <c r="I108" s="562"/>
      <c r="J108" s="563"/>
      <c r="K108" s="606" t="s">
        <v>115</v>
      </c>
    </row>
    <row r="109" spans="1:11">
      <c r="A109" s="579"/>
      <c r="B109" s="393"/>
      <c r="C109" s="582"/>
      <c r="D109" s="572" t="s">
        <v>46</v>
      </c>
      <c r="E109" s="361"/>
      <c r="F109" s="361"/>
      <c r="G109" s="555" t="s">
        <v>155</v>
      </c>
      <c r="H109" s="380"/>
    </row>
    <row r="110" spans="1:11" ht="36">
      <c r="A110" s="579"/>
      <c r="B110" s="393"/>
      <c r="C110" s="582"/>
      <c r="D110" s="572" t="s">
        <v>47</v>
      </c>
      <c r="E110" s="361"/>
      <c r="F110" s="361"/>
      <c r="G110" s="361"/>
      <c r="H110" s="390"/>
      <c r="I110" s="562"/>
      <c r="J110" s="563"/>
      <c r="K110" s="585" t="s">
        <v>156</v>
      </c>
    </row>
    <row r="111" spans="1:11">
      <c r="A111" s="579"/>
      <c r="B111" s="393"/>
      <c r="C111" s="582"/>
      <c r="D111" s="572" t="s">
        <v>48</v>
      </c>
      <c r="E111" s="361"/>
      <c r="F111" s="361"/>
      <c r="G111" s="604" t="s">
        <v>111</v>
      </c>
      <c r="H111" s="380"/>
    </row>
    <row r="112" spans="1:11">
      <c r="A112" s="579"/>
      <c r="B112" s="393"/>
      <c r="C112" s="582"/>
      <c r="D112" s="572" t="s">
        <v>113</v>
      </c>
      <c r="E112" s="361"/>
      <c r="F112" s="361"/>
      <c r="G112" s="555" t="s">
        <v>114</v>
      </c>
      <c r="H112" s="380"/>
    </row>
    <row r="113" spans="1:11">
      <c r="A113" s="579"/>
      <c r="B113" s="556"/>
      <c r="C113" s="362"/>
      <c r="D113" s="572" t="s">
        <v>151</v>
      </c>
      <c r="E113" s="361"/>
      <c r="F113" s="361"/>
      <c r="G113" s="555" t="s">
        <v>112</v>
      </c>
      <c r="H113" s="380"/>
    </row>
    <row r="114" spans="1:11" ht="24">
      <c r="A114" s="128" t="s">
        <v>1459</v>
      </c>
      <c r="B114" s="385">
        <v>1990</v>
      </c>
      <c r="C114" s="362"/>
      <c r="D114" s="363" t="s">
        <v>519</v>
      </c>
      <c r="E114" s="361" t="s">
        <v>1825</v>
      </c>
      <c r="F114" s="361" t="s">
        <v>1829</v>
      </c>
      <c r="G114" s="361" t="s">
        <v>518</v>
      </c>
      <c r="H114" s="380"/>
    </row>
    <row r="115" spans="1:11" ht="24">
      <c r="A115" s="130"/>
      <c r="B115" s="379">
        <v>1990</v>
      </c>
      <c r="C115" s="363"/>
      <c r="D115" s="375" t="s">
        <v>384</v>
      </c>
      <c r="E115" s="376" t="s">
        <v>1119</v>
      </c>
      <c r="F115" s="376" t="s">
        <v>2147</v>
      </c>
      <c r="G115" s="376" t="s">
        <v>425</v>
      </c>
      <c r="H115" s="380"/>
    </row>
    <row r="116" spans="1:11">
      <c r="A116" s="130"/>
      <c r="B116" s="379">
        <v>1990</v>
      </c>
      <c r="C116" s="363" t="s">
        <v>1640</v>
      </c>
      <c r="D116" s="363" t="s">
        <v>717</v>
      </c>
      <c r="E116" s="361">
        <v>456</v>
      </c>
      <c r="F116" s="1127" t="s">
        <v>405</v>
      </c>
      <c r="G116" s="1128"/>
      <c r="H116" s="380"/>
    </row>
    <row r="117" spans="1:11" ht="24">
      <c r="A117" s="130"/>
      <c r="B117" s="379">
        <v>1990</v>
      </c>
      <c r="C117" s="363" t="s">
        <v>960</v>
      </c>
      <c r="D117" s="363" t="s">
        <v>888</v>
      </c>
      <c r="E117" s="378" t="s">
        <v>772</v>
      </c>
      <c r="F117" s="378"/>
      <c r="G117" s="382">
        <v>90323</v>
      </c>
      <c r="H117" s="378" t="s">
        <v>952</v>
      </c>
    </row>
    <row r="118" spans="1:11">
      <c r="A118" s="129"/>
      <c r="B118" s="379">
        <v>1990</v>
      </c>
      <c r="C118" s="363"/>
      <c r="D118" s="363" t="s">
        <v>744</v>
      </c>
      <c r="E118" s="361">
        <v>310</v>
      </c>
      <c r="F118" s="361"/>
      <c r="G118" s="361"/>
      <c r="H118" s="380"/>
    </row>
    <row r="119" spans="1:11">
      <c r="A119" s="128" t="s">
        <v>1839</v>
      </c>
      <c r="B119" s="379">
        <v>1993</v>
      </c>
      <c r="C119" s="363"/>
      <c r="D119" s="363" t="s">
        <v>1890</v>
      </c>
      <c r="E119" s="361">
        <v>236</v>
      </c>
      <c r="F119" s="361"/>
      <c r="G119" s="361" t="s">
        <v>1503</v>
      </c>
      <c r="H119" s="380"/>
    </row>
    <row r="120" spans="1:11" ht="24">
      <c r="A120" s="130"/>
      <c r="B120" s="379">
        <v>1993</v>
      </c>
      <c r="C120" s="363"/>
      <c r="D120" s="363" t="s">
        <v>1356</v>
      </c>
      <c r="E120" s="361" t="s">
        <v>1826</v>
      </c>
      <c r="F120" s="392" t="s">
        <v>1357</v>
      </c>
      <c r="G120" s="361" t="s">
        <v>1905</v>
      </c>
      <c r="H120" s="361" t="s">
        <v>1652</v>
      </c>
    </row>
    <row r="121" spans="1:11" ht="24">
      <c r="A121" s="129"/>
      <c r="B121" s="379">
        <v>1993</v>
      </c>
      <c r="C121" s="363" t="s">
        <v>1709</v>
      </c>
      <c r="D121" s="363" t="s">
        <v>888</v>
      </c>
      <c r="E121" s="378" t="s">
        <v>772</v>
      </c>
      <c r="F121" s="378"/>
      <c r="G121" s="382">
        <v>90323</v>
      </c>
      <c r="H121" s="378" t="s">
        <v>952</v>
      </c>
    </row>
    <row r="122" spans="1:11" ht="24">
      <c r="A122" s="128" t="s">
        <v>361</v>
      </c>
      <c r="B122" s="379">
        <v>1991</v>
      </c>
      <c r="C122" s="363"/>
      <c r="D122" s="375" t="s">
        <v>332</v>
      </c>
      <c r="E122" s="376" t="s">
        <v>947</v>
      </c>
      <c r="F122" s="376" t="s">
        <v>1427</v>
      </c>
      <c r="G122" s="376" t="s">
        <v>333</v>
      </c>
      <c r="H122" s="380"/>
    </row>
    <row r="123" spans="1:11" ht="24">
      <c r="A123" s="130"/>
      <c r="B123" s="379">
        <v>1991</v>
      </c>
      <c r="C123" s="363"/>
      <c r="D123" s="375" t="s">
        <v>384</v>
      </c>
      <c r="E123" s="376" t="s">
        <v>1119</v>
      </c>
      <c r="F123" s="376" t="s">
        <v>2147</v>
      </c>
      <c r="G123" s="376" t="s">
        <v>425</v>
      </c>
      <c r="H123" s="380"/>
    </row>
    <row r="124" spans="1:11" ht="24">
      <c r="A124" s="130"/>
      <c r="B124" s="379">
        <v>1991</v>
      </c>
      <c r="C124" s="363" t="s">
        <v>1647</v>
      </c>
      <c r="D124" s="363" t="s">
        <v>888</v>
      </c>
      <c r="E124" s="378" t="s">
        <v>772</v>
      </c>
      <c r="F124" s="378"/>
      <c r="G124" s="382">
        <v>90323</v>
      </c>
      <c r="H124" s="378" t="s">
        <v>952</v>
      </c>
    </row>
    <row r="125" spans="1:11" ht="24">
      <c r="A125" s="128" t="s">
        <v>1458</v>
      </c>
      <c r="B125" s="379">
        <v>1989</v>
      </c>
      <c r="C125" s="363"/>
      <c r="D125" s="375" t="s">
        <v>332</v>
      </c>
      <c r="E125" s="376" t="s">
        <v>947</v>
      </c>
      <c r="F125" s="376" t="s">
        <v>1427</v>
      </c>
      <c r="G125" s="376" t="s">
        <v>333</v>
      </c>
      <c r="H125" s="380"/>
    </row>
    <row r="126" spans="1:11">
      <c r="A126" s="130"/>
      <c r="B126" s="379">
        <v>1989</v>
      </c>
      <c r="C126" s="363" t="s">
        <v>1640</v>
      </c>
      <c r="D126" s="363" t="s">
        <v>717</v>
      </c>
      <c r="E126" s="361">
        <v>456</v>
      </c>
      <c r="F126" s="1127" t="s">
        <v>405</v>
      </c>
      <c r="G126" s="1128"/>
      <c r="H126" s="380"/>
    </row>
    <row r="127" spans="1:11" ht="25" thickBot="1">
      <c r="A127" s="617"/>
      <c r="B127" s="592">
        <v>1989</v>
      </c>
      <c r="C127" s="593" t="s">
        <v>1331</v>
      </c>
      <c r="D127" s="593" t="s">
        <v>888</v>
      </c>
      <c r="E127" s="594" t="s">
        <v>772</v>
      </c>
      <c r="F127" s="594"/>
      <c r="G127" s="595">
        <v>90323</v>
      </c>
      <c r="H127" s="594" t="s">
        <v>952</v>
      </c>
      <c r="I127" s="619"/>
      <c r="J127" s="619"/>
      <c r="K127" s="611"/>
    </row>
    <row r="128" spans="1:11" ht="13" thickTop="1">
      <c r="A128" s="864" t="s">
        <v>2562</v>
      </c>
      <c r="B128" s="872"/>
      <c r="C128" s="872"/>
      <c r="D128" s="872"/>
      <c r="E128" s="872"/>
      <c r="F128" s="872"/>
      <c r="G128" s="872"/>
      <c r="H128" s="872"/>
      <c r="I128" s="872"/>
      <c r="J128" s="872"/>
    </row>
    <row r="129" spans="1:11">
      <c r="A129" s="367" t="s">
        <v>444</v>
      </c>
      <c r="B129" s="344" t="s">
        <v>1432</v>
      </c>
      <c r="C129" s="91"/>
      <c r="D129" s="93" t="s">
        <v>1084</v>
      </c>
      <c r="E129" s="55">
        <v>91000</v>
      </c>
      <c r="F129" s="48"/>
      <c r="G129" s="48"/>
      <c r="H129" s="47"/>
      <c r="I129" s="421" t="s">
        <v>1116</v>
      </c>
      <c r="J129" s="407" t="s">
        <v>1071</v>
      </c>
    </row>
    <row r="130" spans="1:11" ht="56" customHeight="1">
      <c r="A130" s="368"/>
      <c r="B130" s="57"/>
      <c r="C130" s="305" t="s">
        <v>2155</v>
      </c>
      <c r="D130" s="307" t="s">
        <v>1409</v>
      </c>
      <c r="E130" s="306">
        <v>90323</v>
      </c>
    </row>
    <row r="131" spans="1:11" ht="48">
      <c r="A131" s="130" t="s">
        <v>2162</v>
      </c>
      <c r="B131" s="380"/>
      <c r="C131" s="364"/>
      <c r="D131" s="362" t="s">
        <v>1476</v>
      </c>
      <c r="E131" s="380"/>
      <c r="F131" s="865" t="s">
        <v>2048</v>
      </c>
      <c r="G131" s="865">
        <v>995</v>
      </c>
      <c r="H131" s="380"/>
      <c r="I131" s="373" t="s">
        <v>1039</v>
      </c>
      <c r="J131" s="373" t="s">
        <v>2159</v>
      </c>
    </row>
    <row r="132" spans="1:11" ht="36">
      <c r="A132" s="129"/>
      <c r="B132" s="393"/>
      <c r="C132" s="364"/>
      <c r="D132" s="363" t="s">
        <v>1313</v>
      </c>
      <c r="E132" s="380"/>
      <c r="F132" s="380"/>
      <c r="G132" s="380"/>
      <c r="H132" s="380"/>
      <c r="I132" s="395" t="s">
        <v>639</v>
      </c>
      <c r="J132" s="420" t="s">
        <v>1591</v>
      </c>
    </row>
    <row r="133" spans="1:11">
      <c r="A133" s="128" t="s">
        <v>1660</v>
      </c>
      <c r="B133" s="379"/>
      <c r="C133" s="363"/>
      <c r="D133" s="363"/>
      <c r="E133" s="361"/>
      <c r="F133" s="361"/>
      <c r="G133" s="361"/>
      <c r="H133" s="361"/>
      <c r="I133" s="373" t="s">
        <v>1543</v>
      </c>
      <c r="J133" s="373" t="s">
        <v>1402</v>
      </c>
    </row>
    <row r="134" spans="1:11">
      <c r="A134" s="130"/>
      <c r="B134" s="379"/>
      <c r="C134" s="363" t="s">
        <v>456</v>
      </c>
      <c r="D134" s="363"/>
      <c r="E134" s="361"/>
      <c r="F134" s="361"/>
      <c r="G134" s="361"/>
      <c r="H134" s="361"/>
      <c r="I134" s="373" t="s">
        <v>473</v>
      </c>
      <c r="J134" s="373" t="s">
        <v>457</v>
      </c>
    </row>
    <row r="135" spans="1:11">
      <c r="A135" s="130"/>
      <c r="B135" s="379"/>
      <c r="C135" s="363" t="s">
        <v>1003</v>
      </c>
      <c r="D135" s="363"/>
      <c r="E135" s="361"/>
      <c r="F135" s="361"/>
      <c r="G135" s="361"/>
      <c r="H135" s="361"/>
      <c r="I135" s="373" t="s">
        <v>1052</v>
      </c>
      <c r="J135" s="373" t="s">
        <v>1053</v>
      </c>
    </row>
    <row r="136" spans="1:11">
      <c r="A136" s="128" t="s">
        <v>1662</v>
      </c>
      <c r="B136" s="379"/>
      <c r="C136" s="363"/>
      <c r="D136" s="363"/>
      <c r="E136" s="361"/>
      <c r="F136" s="361"/>
      <c r="G136" s="361"/>
      <c r="H136" s="361"/>
      <c r="I136" s="373" t="s">
        <v>1543</v>
      </c>
      <c r="J136" s="373" t="s">
        <v>1402</v>
      </c>
    </row>
    <row r="137" spans="1:11">
      <c r="A137" s="130"/>
      <c r="B137" s="379"/>
      <c r="C137" s="363" t="s">
        <v>456</v>
      </c>
      <c r="D137" s="363"/>
      <c r="E137" s="361"/>
      <c r="F137" s="361"/>
      <c r="G137" s="361"/>
      <c r="H137" s="361"/>
      <c r="I137" s="373" t="s">
        <v>473</v>
      </c>
      <c r="J137" s="373" t="s">
        <v>457</v>
      </c>
    </row>
    <row r="138" spans="1:11" ht="13" thickBot="1">
      <c r="A138" s="617"/>
      <c r="B138" s="592"/>
      <c r="C138" s="593" t="s">
        <v>1003</v>
      </c>
      <c r="D138" s="593"/>
      <c r="E138" s="607"/>
      <c r="F138" s="607"/>
      <c r="G138" s="607"/>
      <c r="H138" s="607"/>
      <c r="I138" s="622" t="s">
        <v>1052</v>
      </c>
      <c r="J138" s="622" t="s">
        <v>1053</v>
      </c>
      <c r="K138" s="611"/>
    </row>
    <row r="139" spans="1:11" ht="13" thickTop="1">
      <c r="A139" s="864" t="s">
        <v>2563</v>
      </c>
      <c r="B139" s="872"/>
      <c r="C139" s="872"/>
      <c r="D139" s="872"/>
      <c r="E139" s="872"/>
      <c r="F139" s="872"/>
      <c r="G139" s="872"/>
      <c r="H139" s="872"/>
      <c r="I139" s="872"/>
      <c r="J139" s="872"/>
    </row>
    <row r="140" spans="1:11">
      <c r="A140" s="130" t="s">
        <v>1079</v>
      </c>
      <c r="B140" s="385"/>
      <c r="C140" s="362"/>
      <c r="D140" s="362"/>
      <c r="E140" s="386"/>
      <c r="F140" s="386"/>
      <c r="G140" s="386"/>
      <c r="H140" s="386"/>
      <c r="I140" s="387" t="s">
        <v>1527</v>
      </c>
      <c r="J140" s="387" t="s">
        <v>573</v>
      </c>
    </row>
    <row r="141" spans="1:11">
      <c r="A141" s="130"/>
      <c r="B141" s="379"/>
      <c r="C141" s="363"/>
      <c r="D141" s="363"/>
      <c r="E141" s="361"/>
      <c r="F141" s="361"/>
      <c r="G141" s="361"/>
      <c r="H141" s="361"/>
      <c r="I141" s="383" t="s">
        <v>1343</v>
      </c>
      <c r="J141" s="383" t="s">
        <v>853</v>
      </c>
    </row>
    <row r="142" spans="1:11">
      <c r="A142" s="128" t="s">
        <v>641</v>
      </c>
      <c r="B142" s="379"/>
      <c r="C142" s="363"/>
      <c r="D142" s="363"/>
      <c r="E142" s="361"/>
      <c r="F142" s="361"/>
      <c r="G142" s="361"/>
      <c r="H142" s="361"/>
      <c r="I142" s="394" t="s">
        <v>1131</v>
      </c>
      <c r="J142" s="394" t="s">
        <v>1837</v>
      </c>
    </row>
    <row r="143" spans="1:11">
      <c r="A143" s="130"/>
      <c r="B143" s="379"/>
      <c r="C143" s="363"/>
      <c r="D143" s="363"/>
      <c r="E143" s="361"/>
      <c r="F143" s="361"/>
      <c r="G143" s="361"/>
      <c r="H143" s="361"/>
      <c r="I143" s="383" t="s">
        <v>1000</v>
      </c>
      <c r="J143" s="383" t="s">
        <v>227</v>
      </c>
    </row>
    <row r="144" spans="1:11">
      <c r="A144" s="128" t="s">
        <v>144</v>
      </c>
      <c r="B144" s="379"/>
      <c r="C144" s="363"/>
      <c r="D144" s="363"/>
      <c r="E144" s="361"/>
      <c r="F144" s="361"/>
      <c r="G144" s="361"/>
      <c r="H144" s="361"/>
      <c r="I144" s="373" t="s">
        <v>1131</v>
      </c>
      <c r="J144" s="373" t="s">
        <v>1837</v>
      </c>
    </row>
    <row r="145" spans="1:11">
      <c r="A145" s="130"/>
      <c r="B145" s="379"/>
      <c r="C145" s="363"/>
      <c r="D145" s="363"/>
      <c r="E145" s="361"/>
      <c r="F145" s="361"/>
      <c r="G145" s="361"/>
      <c r="H145" s="361"/>
      <c r="I145" s="383" t="s">
        <v>1000</v>
      </c>
      <c r="J145" s="383" t="s">
        <v>227</v>
      </c>
    </row>
    <row r="146" spans="1:11" ht="24">
      <c r="A146" s="128" t="s">
        <v>847</v>
      </c>
      <c r="B146" s="379" t="s">
        <v>1437</v>
      </c>
      <c r="C146" s="363"/>
      <c r="D146" s="375" t="s">
        <v>160</v>
      </c>
      <c r="E146" s="376" t="s">
        <v>948</v>
      </c>
      <c r="F146" s="376" t="s">
        <v>159</v>
      </c>
      <c r="G146" s="376" t="s">
        <v>212</v>
      </c>
      <c r="H146" s="380"/>
      <c r="I146" s="383"/>
      <c r="J146" s="383"/>
    </row>
    <row r="147" spans="1:11" ht="24">
      <c r="A147" s="130"/>
      <c r="B147" s="379" t="s">
        <v>1437</v>
      </c>
      <c r="C147" s="363"/>
      <c r="D147" s="375" t="s">
        <v>332</v>
      </c>
      <c r="E147" s="376" t="s">
        <v>947</v>
      </c>
      <c r="F147" s="376" t="s">
        <v>1427</v>
      </c>
      <c r="G147" s="376" t="s">
        <v>333</v>
      </c>
      <c r="H147" s="380"/>
      <c r="I147" s="383" t="s">
        <v>904</v>
      </c>
      <c r="J147" s="383" t="s">
        <v>1837</v>
      </c>
    </row>
    <row r="148" spans="1:11" ht="24">
      <c r="A148" s="129"/>
      <c r="B148" s="379" t="s">
        <v>1437</v>
      </c>
      <c r="C148" s="363" t="s">
        <v>241</v>
      </c>
      <c r="D148" s="363" t="s">
        <v>240</v>
      </c>
      <c r="E148" s="378" t="s">
        <v>772</v>
      </c>
      <c r="F148" s="378"/>
      <c r="G148" s="382">
        <v>90323</v>
      </c>
      <c r="H148" s="378" t="s">
        <v>952</v>
      </c>
      <c r="I148" s="383"/>
      <c r="J148" s="383"/>
    </row>
    <row r="149" spans="1:11">
      <c r="A149" s="129" t="s">
        <v>1588</v>
      </c>
      <c r="B149" s="361"/>
      <c r="C149" s="363"/>
      <c r="D149" s="363"/>
      <c r="E149" s="361"/>
      <c r="F149" s="361"/>
      <c r="G149" s="361"/>
      <c r="H149" s="361"/>
      <c r="I149" s="383" t="s">
        <v>1528</v>
      </c>
      <c r="J149" s="383" t="s">
        <v>457</v>
      </c>
    </row>
    <row r="150" spans="1:11">
      <c r="A150" s="128" t="s">
        <v>1200</v>
      </c>
      <c r="B150" s="361"/>
      <c r="C150" s="363"/>
      <c r="D150" s="363"/>
      <c r="E150" s="361"/>
      <c r="F150" s="361"/>
      <c r="G150" s="361"/>
      <c r="H150" s="361"/>
      <c r="I150" s="383" t="s">
        <v>1344</v>
      </c>
      <c r="J150" s="383" t="s">
        <v>1177</v>
      </c>
    </row>
    <row r="151" spans="1:11">
      <c r="A151" s="128" t="s">
        <v>1438</v>
      </c>
      <c r="B151" s="379">
        <v>1987</v>
      </c>
      <c r="C151" s="363"/>
      <c r="D151" s="363" t="s">
        <v>479</v>
      </c>
      <c r="E151" s="361">
        <v>598</v>
      </c>
      <c r="F151" s="361" t="s">
        <v>481</v>
      </c>
      <c r="G151" s="361" t="s">
        <v>482</v>
      </c>
      <c r="H151" s="361"/>
      <c r="I151" s="383" t="s">
        <v>1038</v>
      </c>
      <c r="J151" s="383" t="s">
        <v>1286</v>
      </c>
    </row>
    <row r="152" spans="1:11">
      <c r="A152" s="128" t="s">
        <v>1809</v>
      </c>
      <c r="B152" s="379">
        <v>1985</v>
      </c>
      <c r="C152" s="363"/>
      <c r="D152" s="363" t="s">
        <v>480</v>
      </c>
      <c r="E152" s="361"/>
      <c r="F152" s="361" t="s">
        <v>69</v>
      </c>
      <c r="G152" s="361" t="s">
        <v>70</v>
      </c>
      <c r="H152" s="361"/>
      <c r="I152" s="384" t="s">
        <v>1040</v>
      </c>
      <c r="J152" s="383" t="s">
        <v>1063</v>
      </c>
    </row>
    <row r="153" spans="1:11">
      <c r="A153" s="130"/>
      <c r="B153" s="379"/>
      <c r="C153" s="363"/>
      <c r="D153" s="363"/>
      <c r="E153" s="361"/>
      <c r="F153" s="361"/>
      <c r="G153" s="361"/>
      <c r="H153" s="361"/>
      <c r="I153" s="383" t="s">
        <v>905</v>
      </c>
      <c r="J153" s="383" t="s">
        <v>1837</v>
      </c>
    </row>
    <row r="154" spans="1:11">
      <c r="A154" s="130"/>
      <c r="B154" s="379"/>
      <c r="C154" s="363"/>
      <c r="D154" s="363"/>
      <c r="E154" s="361"/>
      <c r="F154" s="361"/>
      <c r="G154" s="361"/>
      <c r="H154" s="361"/>
      <c r="I154" s="373" t="s">
        <v>252</v>
      </c>
      <c r="J154" s="373" t="s">
        <v>314</v>
      </c>
    </row>
    <row r="155" spans="1:11">
      <c r="A155" s="130"/>
      <c r="B155" s="379"/>
      <c r="C155" s="363"/>
      <c r="D155" s="363"/>
      <c r="E155" s="361"/>
      <c r="F155" s="361"/>
      <c r="G155" s="361"/>
      <c r="H155" s="380"/>
      <c r="I155" s="44"/>
      <c r="J155" s="44"/>
    </row>
    <row r="156" spans="1:11" ht="24">
      <c r="A156" s="130"/>
      <c r="B156" s="379" t="s">
        <v>73</v>
      </c>
      <c r="C156" s="363"/>
      <c r="D156" s="375" t="s">
        <v>332</v>
      </c>
      <c r="E156" s="376" t="s">
        <v>947</v>
      </c>
      <c r="F156" s="376" t="s">
        <v>1427</v>
      </c>
      <c r="G156" s="376" t="s">
        <v>333</v>
      </c>
      <c r="H156" s="380"/>
      <c r="I156" s="44"/>
      <c r="J156" s="44"/>
    </row>
    <row r="157" spans="1:11" ht="24">
      <c r="A157" s="130"/>
      <c r="B157" s="379" t="s">
        <v>73</v>
      </c>
      <c r="C157" s="363"/>
      <c r="D157" s="375" t="s">
        <v>485</v>
      </c>
      <c r="E157" s="376" t="s">
        <v>1118</v>
      </c>
      <c r="F157" s="376" t="s">
        <v>1704</v>
      </c>
      <c r="G157" s="376" t="s">
        <v>429</v>
      </c>
      <c r="H157" s="380"/>
      <c r="I157" s="381"/>
      <c r="J157" s="381"/>
    </row>
    <row r="158" spans="1:11" ht="24">
      <c r="A158" s="130"/>
      <c r="B158" s="580" t="s">
        <v>73</v>
      </c>
      <c r="C158" s="565" t="s">
        <v>241</v>
      </c>
      <c r="D158" s="565" t="s">
        <v>240</v>
      </c>
      <c r="E158" s="589" t="s">
        <v>772</v>
      </c>
      <c r="F158" s="589"/>
      <c r="G158" s="590">
        <v>90323</v>
      </c>
      <c r="H158" s="589" t="s">
        <v>952</v>
      </c>
      <c r="I158" s="381"/>
      <c r="J158" s="381"/>
    </row>
    <row r="159" spans="1:11" ht="25" thickBot="1">
      <c r="A159" s="597" t="s">
        <v>31</v>
      </c>
      <c r="B159" s="592"/>
      <c r="C159" s="593"/>
      <c r="D159" s="593" t="s">
        <v>32</v>
      </c>
      <c r="E159" s="594"/>
      <c r="F159" s="594"/>
      <c r="G159" s="595"/>
      <c r="H159" s="594"/>
      <c r="I159" s="596"/>
      <c r="J159" s="596"/>
      <c r="K159" s="598" t="s">
        <v>33</v>
      </c>
    </row>
    <row r="160" spans="1:11" ht="13" thickTop="1">
      <c r="A160" s="864">
        <v>1000</v>
      </c>
      <c r="B160" s="872"/>
      <c r="C160" s="872"/>
      <c r="D160" s="872"/>
      <c r="E160" s="872"/>
      <c r="F160" s="872"/>
      <c r="G160" s="872"/>
      <c r="H160" s="872"/>
      <c r="I160" s="872"/>
      <c r="J160" s="872"/>
    </row>
    <row r="161" spans="1:10">
      <c r="A161" s="130" t="s">
        <v>823</v>
      </c>
      <c r="B161" s="386"/>
      <c r="C161" s="362"/>
      <c r="D161" s="362"/>
      <c r="E161" s="386"/>
      <c r="F161" s="386"/>
      <c r="G161" s="438"/>
      <c r="H161" s="386"/>
      <c r="I161" s="395" t="s">
        <v>616</v>
      </c>
      <c r="J161" s="395" t="s">
        <v>822</v>
      </c>
    </row>
    <row r="162" spans="1:10" ht="24">
      <c r="A162" s="130"/>
      <c r="B162" s="396" t="s">
        <v>420</v>
      </c>
      <c r="C162" s="378" t="s">
        <v>1005</v>
      </c>
      <c r="D162" s="397" t="s">
        <v>240</v>
      </c>
      <c r="E162" s="378" t="s">
        <v>772</v>
      </c>
      <c r="F162" s="378"/>
      <c r="G162" s="382">
        <v>90323</v>
      </c>
      <c r="H162" s="378" t="s">
        <v>952</v>
      </c>
      <c r="I162" s="381"/>
      <c r="J162" s="381"/>
    </row>
    <row r="163" spans="1:10">
      <c r="A163" s="129"/>
      <c r="B163" s="396" t="s">
        <v>420</v>
      </c>
      <c r="C163" s="378"/>
      <c r="D163" s="397" t="s">
        <v>239</v>
      </c>
      <c r="E163" s="378">
        <v>938</v>
      </c>
      <c r="F163" s="378"/>
      <c r="G163" s="378"/>
      <c r="H163" s="398"/>
      <c r="I163" s="381"/>
      <c r="J163" s="381"/>
    </row>
    <row r="164" spans="1:10" ht="36">
      <c r="A164" s="131" t="s">
        <v>357</v>
      </c>
      <c r="B164" s="374">
        <v>1986</v>
      </c>
      <c r="C164" s="375"/>
      <c r="D164" s="375" t="s">
        <v>160</v>
      </c>
      <c r="E164" s="376" t="s">
        <v>948</v>
      </c>
      <c r="F164" s="376" t="s">
        <v>159</v>
      </c>
      <c r="G164" s="376" t="s">
        <v>212</v>
      </c>
      <c r="H164" s="377"/>
    </row>
    <row r="165" spans="1:10">
      <c r="A165" s="132"/>
      <c r="B165" s="374">
        <v>1986</v>
      </c>
      <c r="C165" s="375"/>
      <c r="D165" s="375" t="s">
        <v>1144</v>
      </c>
      <c r="E165" s="376">
        <v>436</v>
      </c>
      <c r="F165" s="1132" t="s">
        <v>387</v>
      </c>
      <c r="G165" s="1128"/>
      <c r="H165" s="377"/>
    </row>
    <row r="166" spans="1:10" ht="24">
      <c r="A166" s="132"/>
      <c r="B166" s="374">
        <v>1986</v>
      </c>
      <c r="C166" s="375"/>
      <c r="D166" s="375" t="s">
        <v>485</v>
      </c>
      <c r="E166" s="376" t="s">
        <v>1118</v>
      </c>
      <c r="F166" s="376" t="s">
        <v>1704</v>
      </c>
      <c r="G166" s="376" t="s">
        <v>429</v>
      </c>
      <c r="H166" s="377"/>
    </row>
    <row r="167" spans="1:10" ht="24">
      <c r="A167" s="132"/>
      <c r="B167" s="374">
        <v>1986</v>
      </c>
      <c r="C167" s="375"/>
      <c r="D167" s="375" t="s">
        <v>888</v>
      </c>
      <c r="E167" s="378" t="s">
        <v>772</v>
      </c>
      <c r="F167" s="378"/>
      <c r="G167" s="382">
        <v>90323</v>
      </c>
      <c r="H167" s="378" t="s">
        <v>952</v>
      </c>
    </row>
    <row r="168" spans="1:10">
      <c r="A168" s="132"/>
      <c r="B168" s="376">
        <v>1986</v>
      </c>
      <c r="C168" s="375"/>
      <c r="D168" s="375" t="s">
        <v>1953</v>
      </c>
      <c r="E168" s="376">
        <v>101</v>
      </c>
      <c r="F168" s="376"/>
      <c r="G168" s="376"/>
      <c r="H168" s="377"/>
    </row>
    <row r="169" spans="1:10">
      <c r="A169" s="132"/>
      <c r="B169" s="374">
        <v>1986</v>
      </c>
      <c r="C169" s="375" t="s">
        <v>1249</v>
      </c>
      <c r="D169" s="375" t="s">
        <v>1221</v>
      </c>
      <c r="E169" s="376">
        <v>537</v>
      </c>
      <c r="F169" s="376"/>
      <c r="G169" s="376"/>
      <c r="H169" s="377"/>
    </row>
    <row r="170" spans="1:10">
      <c r="A170" s="131" t="s">
        <v>299</v>
      </c>
      <c r="B170" s="374">
        <v>1987</v>
      </c>
      <c r="C170" s="375"/>
      <c r="D170" s="375" t="s">
        <v>1144</v>
      </c>
      <c r="E170" s="376">
        <v>436</v>
      </c>
      <c r="F170" s="1132" t="s">
        <v>387</v>
      </c>
      <c r="G170" s="1128"/>
      <c r="H170" s="377"/>
    </row>
    <row r="171" spans="1:10" ht="24">
      <c r="A171" s="132"/>
      <c r="B171" s="374">
        <v>1987</v>
      </c>
      <c r="C171" s="375"/>
      <c r="D171" s="375" t="s">
        <v>332</v>
      </c>
      <c r="E171" s="376" t="s">
        <v>947</v>
      </c>
      <c r="F171" s="376" t="s">
        <v>1427</v>
      </c>
      <c r="G171" s="376" t="s">
        <v>333</v>
      </c>
      <c r="H171" s="376"/>
      <c r="I171" s="384" t="s">
        <v>904</v>
      </c>
      <c r="J171" s="383" t="s">
        <v>1837</v>
      </c>
    </row>
    <row r="172" spans="1:10" ht="24">
      <c r="A172" s="132"/>
      <c r="B172" s="374">
        <v>1987</v>
      </c>
      <c r="C172" s="375"/>
      <c r="D172" s="375" t="s">
        <v>485</v>
      </c>
      <c r="E172" s="376" t="s">
        <v>1118</v>
      </c>
      <c r="F172" s="376" t="s">
        <v>1704</v>
      </c>
      <c r="G172" s="376" t="s">
        <v>429</v>
      </c>
      <c r="H172" s="377"/>
    </row>
    <row r="173" spans="1:10" ht="24">
      <c r="A173" s="132"/>
      <c r="B173" s="374">
        <v>1987</v>
      </c>
      <c r="C173" s="375"/>
      <c r="D173" s="375" t="s">
        <v>160</v>
      </c>
      <c r="E173" s="376" t="s">
        <v>948</v>
      </c>
      <c r="F173" s="376" t="s">
        <v>159</v>
      </c>
      <c r="G173" s="376" t="s">
        <v>212</v>
      </c>
      <c r="H173" s="377"/>
    </row>
    <row r="174" spans="1:10" ht="24">
      <c r="A174" s="128" t="s">
        <v>300</v>
      </c>
      <c r="B174" s="379">
        <v>1989</v>
      </c>
      <c r="C174" s="363"/>
      <c r="D174" s="375" t="s">
        <v>332</v>
      </c>
      <c r="E174" s="376" t="s">
        <v>947</v>
      </c>
      <c r="F174" s="376" t="s">
        <v>1427</v>
      </c>
      <c r="G174" s="376" t="s">
        <v>333</v>
      </c>
      <c r="H174" s="361"/>
      <c r="I174" s="384" t="s">
        <v>904</v>
      </c>
      <c r="J174" s="383" t="s">
        <v>1837</v>
      </c>
    </row>
    <row r="175" spans="1:10" ht="24">
      <c r="A175" s="130"/>
      <c r="B175" s="379">
        <v>1989</v>
      </c>
      <c r="C175" s="363"/>
      <c r="D175" s="375" t="s">
        <v>485</v>
      </c>
      <c r="E175" s="376" t="s">
        <v>1118</v>
      </c>
      <c r="F175" s="376" t="s">
        <v>1704</v>
      </c>
      <c r="G175" s="376" t="s">
        <v>429</v>
      </c>
      <c r="H175" s="380"/>
    </row>
    <row r="176" spans="1:10" ht="24">
      <c r="A176" s="130"/>
      <c r="B176" s="379">
        <v>1989</v>
      </c>
      <c r="C176" s="363"/>
      <c r="D176" s="375" t="s">
        <v>160</v>
      </c>
      <c r="E176" s="376" t="s">
        <v>948</v>
      </c>
      <c r="F176" s="376" t="s">
        <v>159</v>
      </c>
      <c r="G176" s="376" t="s">
        <v>212</v>
      </c>
      <c r="H176" s="380"/>
    </row>
    <row r="177" spans="1:10" ht="36">
      <c r="A177" s="130"/>
      <c r="B177" s="379">
        <v>1989</v>
      </c>
      <c r="C177" s="363" t="s">
        <v>1014</v>
      </c>
      <c r="D177" s="363" t="s">
        <v>888</v>
      </c>
      <c r="E177" s="378" t="s">
        <v>772</v>
      </c>
      <c r="F177" s="378"/>
      <c r="G177" s="382">
        <v>90323</v>
      </c>
      <c r="H177" s="378" t="s">
        <v>952</v>
      </c>
    </row>
    <row r="178" spans="1:10">
      <c r="A178" s="129"/>
      <c r="B178" s="379">
        <v>1989</v>
      </c>
      <c r="C178" s="363" t="s">
        <v>673</v>
      </c>
      <c r="D178" s="363" t="s">
        <v>770</v>
      </c>
      <c r="E178" s="361">
        <v>455</v>
      </c>
      <c r="F178" s="361"/>
      <c r="G178" s="361"/>
      <c r="H178" s="380"/>
    </row>
    <row r="179" spans="1:10">
      <c r="A179" s="128" t="s">
        <v>1098</v>
      </c>
      <c r="B179" s="379">
        <v>1996</v>
      </c>
      <c r="C179" s="363"/>
      <c r="D179" s="363" t="s">
        <v>487</v>
      </c>
      <c r="E179" s="361">
        <v>227</v>
      </c>
      <c r="F179" s="361" t="s">
        <v>363</v>
      </c>
      <c r="G179" s="361" t="s">
        <v>1906</v>
      </c>
      <c r="H179" s="361"/>
      <c r="I179" s="399" t="s">
        <v>1695</v>
      </c>
      <c r="J179" s="373" t="s">
        <v>1365</v>
      </c>
    </row>
    <row r="180" spans="1:10">
      <c r="A180" s="130"/>
      <c r="B180" s="379">
        <v>1996</v>
      </c>
      <c r="C180" s="363"/>
      <c r="D180" s="832" t="s">
        <v>2507</v>
      </c>
      <c r="E180" s="361">
        <v>151</v>
      </c>
      <c r="F180" s="361" t="s">
        <v>1390</v>
      </c>
      <c r="G180" s="361" t="s">
        <v>1907</v>
      </c>
      <c r="H180" s="361"/>
      <c r="I180" s="384" t="s">
        <v>1372</v>
      </c>
      <c r="J180" s="383" t="s">
        <v>316</v>
      </c>
    </row>
    <row r="181" spans="1:10" ht="24">
      <c r="A181" s="130"/>
      <c r="B181" s="379">
        <v>1996</v>
      </c>
      <c r="C181" s="363"/>
      <c r="D181" s="363" t="s">
        <v>1356</v>
      </c>
      <c r="E181" s="361" t="s">
        <v>1826</v>
      </c>
      <c r="F181" s="392" t="s">
        <v>1357</v>
      </c>
      <c r="G181" s="361" t="s">
        <v>1905</v>
      </c>
      <c r="H181" s="361" t="s">
        <v>1652</v>
      </c>
    </row>
    <row r="182" spans="1:10" ht="24">
      <c r="A182" s="130"/>
      <c r="B182" s="379">
        <v>1996</v>
      </c>
      <c r="C182" s="363"/>
      <c r="D182" s="363" t="s">
        <v>888</v>
      </c>
      <c r="E182" s="378" t="s">
        <v>772</v>
      </c>
      <c r="F182" s="378"/>
      <c r="G182" s="382">
        <v>90323</v>
      </c>
      <c r="H182" s="378" t="s">
        <v>952</v>
      </c>
    </row>
    <row r="183" spans="1:10">
      <c r="A183" s="130"/>
      <c r="B183" s="379">
        <v>1996</v>
      </c>
      <c r="C183" s="363" t="s">
        <v>409</v>
      </c>
      <c r="D183" s="363" t="s">
        <v>717</v>
      </c>
      <c r="E183" s="361">
        <v>457</v>
      </c>
      <c r="F183" s="361"/>
      <c r="G183" s="361"/>
      <c r="H183" s="361"/>
    </row>
    <row r="184" spans="1:10" ht="24">
      <c r="A184" s="130"/>
      <c r="B184" s="379">
        <v>1996</v>
      </c>
      <c r="C184" s="363" t="s">
        <v>1733</v>
      </c>
      <c r="D184" s="363" t="s">
        <v>888</v>
      </c>
      <c r="E184" s="378" t="s">
        <v>772</v>
      </c>
      <c r="F184" s="378"/>
      <c r="G184" s="382">
        <v>90323</v>
      </c>
      <c r="H184" s="378" t="s">
        <v>952</v>
      </c>
    </row>
    <row r="185" spans="1:10">
      <c r="A185" s="130"/>
      <c r="B185" s="379"/>
      <c r="C185" s="363"/>
      <c r="D185" s="363"/>
      <c r="E185" s="378"/>
      <c r="F185" s="378"/>
      <c r="G185" s="361"/>
      <c r="H185" s="378"/>
      <c r="I185" s="384" t="s">
        <v>1348</v>
      </c>
      <c r="J185" s="383" t="s">
        <v>702</v>
      </c>
    </row>
    <row r="186" spans="1:10" ht="24">
      <c r="A186" s="128" t="s">
        <v>2139</v>
      </c>
      <c r="B186" s="379">
        <v>1990</v>
      </c>
      <c r="C186" s="363"/>
      <c r="D186" s="363" t="s">
        <v>888</v>
      </c>
      <c r="E186" s="378" t="s">
        <v>772</v>
      </c>
      <c r="F186" s="378"/>
      <c r="G186" s="382">
        <v>90323</v>
      </c>
      <c r="H186" s="378" t="s">
        <v>952</v>
      </c>
      <c r="I186" s="373" t="s">
        <v>1543</v>
      </c>
      <c r="J186" s="373" t="s">
        <v>1402</v>
      </c>
    </row>
    <row r="187" spans="1:10" ht="24">
      <c r="A187" s="130"/>
      <c r="B187" s="379">
        <v>1990</v>
      </c>
      <c r="C187" s="363" t="s">
        <v>1230</v>
      </c>
      <c r="D187" s="363" t="s">
        <v>1016</v>
      </c>
      <c r="E187" s="361" t="s">
        <v>547</v>
      </c>
      <c r="F187" s="1127" t="s">
        <v>398</v>
      </c>
      <c r="G187" s="1128"/>
      <c r="H187" s="380"/>
    </row>
    <row r="188" spans="1:10">
      <c r="A188" s="130"/>
      <c r="B188" s="379"/>
      <c r="C188" s="363"/>
      <c r="D188" s="363"/>
      <c r="E188" s="361"/>
      <c r="F188" s="361"/>
      <c r="G188" s="361"/>
      <c r="H188" s="361"/>
      <c r="I188" s="373" t="s">
        <v>1129</v>
      </c>
      <c r="J188" s="373" t="s">
        <v>1837</v>
      </c>
    </row>
    <row r="189" spans="1:10">
      <c r="A189" s="130"/>
      <c r="B189" s="379"/>
      <c r="C189" s="363"/>
      <c r="D189" s="363" t="s">
        <v>456</v>
      </c>
      <c r="E189" s="361"/>
      <c r="F189" s="361"/>
      <c r="G189" s="361"/>
      <c r="H189" s="361"/>
      <c r="I189" s="373" t="s">
        <v>473</v>
      </c>
      <c r="J189" s="373" t="s">
        <v>457</v>
      </c>
    </row>
    <row r="190" spans="1:10">
      <c r="A190" s="130"/>
      <c r="B190" s="379"/>
      <c r="C190" s="363"/>
      <c r="D190" s="363" t="s">
        <v>1003</v>
      </c>
      <c r="E190" s="361"/>
      <c r="F190" s="361"/>
      <c r="G190" s="361"/>
      <c r="H190" s="361"/>
      <c r="I190" s="373" t="s">
        <v>1052</v>
      </c>
      <c r="J190" s="373" t="s">
        <v>1053</v>
      </c>
    </row>
    <row r="191" spans="1:10" ht="24">
      <c r="A191" s="128" t="s">
        <v>1162</v>
      </c>
      <c r="B191" s="379" t="s">
        <v>640</v>
      </c>
      <c r="C191" s="363"/>
      <c r="D191" s="363" t="s">
        <v>1356</v>
      </c>
      <c r="E191" s="361" t="s">
        <v>1826</v>
      </c>
      <c r="F191" s="392" t="s">
        <v>1357</v>
      </c>
      <c r="G191" s="361" t="s">
        <v>1905</v>
      </c>
      <c r="H191" s="361" t="s">
        <v>1652</v>
      </c>
      <c r="I191" s="44"/>
      <c r="J191" s="44"/>
    </row>
    <row r="192" spans="1:10" ht="24">
      <c r="A192" s="130"/>
      <c r="B192" s="379" t="s">
        <v>640</v>
      </c>
      <c r="C192" s="363"/>
      <c r="D192" s="375" t="s">
        <v>160</v>
      </c>
      <c r="E192" s="376" t="s">
        <v>948</v>
      </c>
      <c r="F192" s="376" t="s">
        <v>159</v>
      </c>
      <c r="G192" s="376" t="s">
        <v>212</v>
      </c>
      <c r="H192" s="380"/>
      <c r="I192" s="44"/>
      <c r="J192" s="44"/>
    </row>
    <row r="193" spans="1:10" ht="24">
      <c r="A193" s="130"/>
      <c r="B193" s="379" t="s">
        <v>640</v>
      </c>
      <c r="C193" s="363" t="s">
        <v>241</v>
      </c>
      <c r="D193" s="363" t="s">
        <v>888</v>
      </c>
      <c r="E193" s="378" t="s">
        <v>772</v>
      </c>
      <c r="F193" s="378"/>
      <c r="G193" s="382">
        <v>90323</v>
      </c>
      <c r="H193" s="378" t="s">
        <v>952</v>
      </c>
      <c r="I193" s="44"/>
      <c r="J193" s="44"/>
    </row>
    <row r="194" spans="1:10">
      <c r="A194" s="130"/>
      <c r="B194" s="379"/>
      <c r="C194" s="363"/>
      <c r="D194" s="363"/>
      <c r="E194" s="361"/>
      <c r="F194" s="361"/>
      <c r="G194" s="361"/>
      <c r="H194" s="380"/>
      <c r="I194" s="383" t="s">
        <v>616</v>
      </c>
      <c r="J194" s="383" t="s">
        <v>822</v>
      </c>
    </row>
    <row r="195" spans="1:10">
      <c r="A195" s="129"/>
      <c r="B195" s="379"/>
      <c r="C195" s="363"/>
      <c r="D195" s="363"/>
      <c r="E195" s="361"/>
      <c r="F195" s="361"/>
      <c r="G195" s="361"/>
      <c r="H195" s="380"/>
      <c r="I195" s="383" t="s">
        <v>695</v>
      </c>
      <c r="J195" s="383" t="s">
        <v>1071</v>
      </c>
    </row>
    <row r="196" spans="1:10" ht="24">
      <c r="A196" s="128" t="s">
        <v>1754</v>
      </c>
      <c r="B196" s="379" t="s">
        <v>871</v>
      </c>
      <c r="C196" s="363"/>
      <c r="D196" s="375" t="s">
        <v>332</v>
      </c>
      <c r="E196" s="376" t="s">
        <v>947</v>
      </c>
      <c r="F196" s="376" t="s">
        <v>1427</v>
      </c>
      <c r="G196" s="376" t="s">
        <v>333</v>
      </c>
      <c r="H196" s="380"/>
    </row>
    <row r="197" spans="1:10" ht="24">
      <c r="A197" s="130"/>
      <c r="B197" s="379" t="s">
        <v>871</v>
      </c>
      <c r="C197" s="363" t="s">
        <v>241</v>
      </c>
      <c r="D197" s="363" t="s">
        <v>240</v>
      </c>
      <c r="E197" s="378" t="s">
        <v>772</v>
      </c>
      <c r="F197" s="378"/>
      <c r="G197" s="361">
        <v>90323</v>
      </c>
      <c r="H197" s="378" t="s">
        <v>952</v>
      </c>
    </row>
    <row r="198" spans="1:10">
      <c r="A198" s="130"/>
      <c r="B198" s="379"/>
      <c r="C198" s="363"/>
      <c r="D198" s="363"/>
      <c r="E198" s="361"/>
      <c r="F198" s="361"/>
      <c r="G198" s="361"/>
      <c r="H198" s="361"/>
      <c r="I198" s="400" t="s">
        <v>529</v>
      </c>
      <c r="J198" s="400" t="s">
        <v>1694</v>
      </c>
    </row>
    <row r="199" spans="1:10">
      <c r="A199" s="130"/>
      <c r="B199" s="379"/>
      <c r="C199" s="363"/>
      <c r="D199" s="363"/>
      <c r="E199" s="361"/>
      <c r="F199" s="361"/>
      <c r="G199" s="361"/>
      <c r="H199" s="361"/>
      <c r="I199" s="387" t="s">
        <v>252</v>
      </c>
      <c r="J199" s="387" t="s">
        <v>314</v>
      </c>
    </row>
    <row r="200" spans="1:10">
      <c r="A200" s="130"/>
      <c r="B200" s="379"/>
      <c r="C200" s="363"/>
      <c r="D200" s="363"/>
      <c r="E200" s="361"/>
      <c r="F200" s="361"/>
      <c r="G200" s="361"/>
      <c r="H200" s="361"/>
      <c r="I200" s="383" t="s">
        <v>905</v>
      </c>
      <c r="J200" s="383" t="s">
        <v>1837</v>
      </c>
    </row>
    <row r="201" spans="1:10">
      <c r="A201" s="130"/>
      <c r="B201" s="379"/>
      <c r="C201" s="363"/>
      <c r="D201" s="363"/>
      <c r="E201" s="361"/>
      <c r="F201" s="361"/>
      <c r="G201" s="361"/>
      <c r="H201" s="361"/>
      <c r="I201" s="383" t="s">
        <v>863</v>
      </c>
      <c r="J201" s="383" t="s">
        <v>864</v>
      </c>
    </row>
    <row r="202" spans="1:10">
      <c r="A202" s="128" t="s">
        <v>1406</v>
      </c>
      <c r="B202" s="379">
        <v>1989</v>
      </c>
      <c r="C202" s="363"/>
      <c r="D202" s="363" t="s">
        <v>1945</v>
      </c>
      <c r="E202" s="361">
        <v>318</v>
      </c>
      <c r="F202" s="361"/>
      <c r="G202" s="361"/>
      <c r="H202" s="380"/>
    </row>
    <row r="203" spans="1:10" ht="24">
      <c r="A203" s="130"/>
      <c r="B203" s="379">
        <v>1989</v>
      </c>
      <c r="C203" s="363"/>
      <c r="D203" s="363" t="s">
        <v>1718</v>
      </c>
      <c r="E203" s="361" t="s">
        <v>1825</v>
      </c>
      <c r="F203" s="361" t="s">
        <v>1829</v>
      </c>
      <c r="G203" s="361" t="s">
        <v>518</v>
      </c>
      <c r="H203" s="361"/>
      <c r="I203" s="394" t="s">
        <v>1199</v>
      </c>
      <c r="J203" s="394" t="s">
        <v>1286</v>
      </c>
    </row>
    <row r="204" spans="1:10" ht="24">
      <c r="A204" s="130"/>
      <c r="B204" s="379">
        <v>1989</v>
      </c>
      <c r="C204" s="363"/>
      <c r="D204" s="375" t="s">
        <v>384</v>
      </c>
      <c r="E204" s="376" t="s">
        <v>1119</v>
      </c>
      <c r="F204" s="376" t="s">
        <v>2147</v>
      </c>
      <c r="G204" s="376" t="s">
        <v>425</v>
      </c>
      <c r="H204" s="361"/>
      <c r="I204" s="401" t="s">
        <v>1352</v>
      </c>
      <c r="J204" s="401" t="s">
        <v>1526</v>
      </c>
    </row>
    <row r="205" spans="1:10">
      <c r="A205" s="130"/>
      <c r="B205" s="379">
        <v>1989</v>
      </c>
      <c r="C205" s="363"/>
      <c r="D205" s="363" t="s">
        <v>763</v>
      </c>
      <c r="E205" s="361">
        <v>40</v>
      </c>
      <c r="F205" s="361"/>
      <c r="G205" s="361"/>
      <c r="H205" s="380"/>
      <c r="I205" s="402"/>
      <c r="J205" s="402"/>
    </row>
    <row r="206" spans="1:10" ht="24">
      <c r="A206" s="129"/>
      <c r="B206" s="379">
        <v>1989</v>
      </c>
      <c r="C206" s="363" t="s">
        <v>1904</v>
      </c>
      <c r="D206" s="363" t="s">
        <v>888</v>
      </c>
      <c r="E206" s="378" t="s">
        <v>772</v>
      </c>
      <c r="F206" s="378"/>
      <c r="G206" s="382">
        <v>90323</v>
      </c>
      <c r="H206" s="378" t="s">
        <v>952</v>
      </c>
    </row>
    <row r="207" spans="1:10" ht="36">
      <c r="A207" s="128" t="s">
        <v>1179</v>
      </c>
      <c r="B207" s="379">
        <v>1993</v>
      </c>
      <c r="C207" s="363"/>
      <c r="D207" s="363" t="s">
        <v>1944</v>
      </c>
      <c r="E207" s="361">
        <v>40</v>
      </c>
      <c r="F207" s="390" t="s">
        <v>430</v>
      </c>
      <c r="G207" s="391"/>
      <c r="H207" s="380"/>
    </row>
    <row r="208" spans="1:10">
      <c r="A208" s="130"/>
      <c r="B208" s="379">
        <v>1993</v>
      </c>
      <c r="C208" s="363"/>
      <c r="D208" s="363" t="s">
        <v>1890</v>
      </c>
      <c r="E208" s="361">
        <v>236</v>
      </c>
      <c r="F208" s="361"/>
      <c r="G208" s="361" t="s">
        <v>1503</v>
      </c>
      <c r="H208" s="380"/>
    </row>
    <row r="209" spans="1:10" ht="24">
      <c r="A209" s="130"/>
      <c r="B209" s="379">
        <v>1993</v>
      </c>
      <c r="C209" s="363"/>
      <c r="D209" s="363" t="s">
        <v>1356</v>
      </c>
      <c r="E209" s="361" t="s">
        <v>1826</v>
      </c>
      <c r="F209" s="392" t="s">
        <v>1357</v>
      </c>
      <c r="G209" s="361" t="s">
        <v>1905</v>
      </c>
      <c r="H209" s="361" t="s">
        <v>1652</v>
      </c>
    </row>
    <row r="210" spans="1:10" ht="24">
      <c r="A210" s="129"/>
      <c r="B210" s="379">
        <v>1993</v>
      </c>
      <c r="C210" s="363" t="s">
        <v>587</v>
      </c>
      <c r="D210" s="363" t="s">
        <v>888</v>
      </c>
      <c r="E210" s="378" t="s">
        <v>772</v>
      </c>
      <c r="F210" s="378"/>
      <c r="G210" s="382">
        <v>90323</v>
      </c>
      <c r="H210" s="378" t="s">
        <v>952</v>
      </c>
    </row>
    <row r="211" spans="1:10">
      <c r="A211" s="128" t="s">
        <v>1873</v>
      </c>
      <c r="B211" s="379">
        <v>1993</v>
      </c>
      <c r="C211" s="363"/>
      <c r="D211" s="363" t="s">
        <v>100</v>
      </c>
      <c r="E211" s="361">
        <v>234</v>
      </c>
      <c r="F211" s="361" t="s">
        <v>99</v>
      </c>
      <c r="G211" s="361" t="s">
        <v>62</v>
      </c>
      <c r="H211" s="380"/>
    </row>
    <row r="212" spans="1:10">
      <c r="A212" s="130"/>
      <c r="B212" s="379">
        <v>1993</v>
      </c>
      <c r="C212" s="363"/>
      <c r="D212" s="363" t="s">
        <v>565</v>
      </c>
      <c r="E212" s="361">
        <v>233</v>
      </c>
      <c r="F212" s="361" t="s">
        <v>564</v>
      </c>
      <c r="G212" s="361" t="s">
        <v>563</v>
      </c>
      <c r="H212" s="380"/>
    </row>
    <row r="213" spans="1:10" ht="24">
      <c r="A213" s="129"/>
      <c r="B213" s="379">
        <v>1993</v>
      </c>
      <c r="C213" s="363" t="s">
        <v>1709</v>
      </c>
      <c r="D213" s="363" t="s">
        <v>888</v>
      </c>
      <c r="E213" s="378" t="s">
        <v>772</v>
      </c>
      <c r="F213" s="378"/>
      <c r="G213" s="382">
        <v>90323</v>
      </c>
      <c r="H213" s="378" t="s">
        <v>952</v>
      </c>
    </row>
    <row r="214" spans="1:10" ht="24">
      <c r="A214" s="128" t="s">
        <v>471</v>
      </c>
      <c r="B214" s="379" t="s">
        <v>865</v>
      </c>
      <c r="C214" s="363"/>
      <c r="D214" s="375" t="s">
        <v>160</v>
      </c>
      <c r="E214" s="376" t="s">
        <v>948</v>
      </c>
      <c r="F214" s="376" t="s">
        <v>159</v>
      </c>
      <c r="G214" s="376" t="s">
        <v>212</v>
      </c>
      <c r="H214" s="380"/>
      <c r="I214" s="44"/>
      <c r="J214" s="44"/>
    </row>
    <row r="215" spans="1:10" ht="24">
      <c r="A215" s="130"/>
      <c r="B215" s="379"/>
      <c r="C215" s="363"/>
      <c r="D215" s="375" t="s">
        <v>485</v>
      </c>
      <c r="E215" s="376" t="s">
        <v>1118</v>
      </c>
      <c r="F215" s="376" t="s">
        <v>1704</v>
      </c>
      <c r="G215" s="376" t="s">
        <v>429</v>
      </c>
      <c r="H215" s="380"/>
      <c r="I215" s="44"/>
      <c r="J215" s="44"/>
    </row>
    <row r="216" spans="1:10" ht="24">
      <c r="A216" s="130"/>
      <c r="B216" s="379"/>
      <c r="C216" s="363" t="s">
        <v>241</v>
      </c>
      <c r="D216" s="363" t="s">
        <v>240</v>
      </c>
      <c r="E216" s="378" t="s">
        <v>772</v>
      </c>
      <c r="F216" s="378"/>
      <c r="G216" s="382">
        <v>90323</v>
      </c>
      <c r="H216" s="378" t="s">
        <v>952</v>
      </c>
      <c r="I216" s="44"/>
      <c r="J216" s="44"/>
    </row>
    <row r="217" spans="1:10" ht="24">
      <c r="A217" s="359" t="s">
        <v>1041</v>
      </c>
      <c r="B217" s="374" t="s">
        <v>1361</v>
      </c>
      <c r="C217" s="375"/>
      <c r="D217" s="375" t="s">
        <v>2021</v>
      </c>
      <c r="E217" s="376" t="s">
        <v>1537</v>
      </c>
      <c r="F217" s="1127" t="s">
        <v>167</v>
      </c>
      <c r="G217" s="1128"/>
      <c r="H217" s="361"/>
      <c r="I217" s="373" t="s">
        <v>944</v>
      </c>
      <c r="J217" s="373" t="s">
        <v>765</v>
      </c>
    </row>
    <row r="218" spans="1:10" ht="24">
      <c r="A218" s="132"/>
      <c r="B218" s="374" t="s">
        <v>1361</v>
      </c>
      <c r="C218" s="375"/>
      <c r="D218" s="375" t="s">
        <v>1567</v>
      </c>
      <c r="E218" s="376">
        <v>148</v>
      </c>
      <c r="F218" s="376" t="s">
        <v>1568</v>
      </c>
      <c r="G218" s="376" t="s">
        <v>1569</v>
      </c>
      <c r="H218" s="377"/>
    </row>
    <row r="219" spans="1:10" ht="24">
      <c r="A219" s="132"/>
      <c r="B219" s="374" t="s">
        <v>217</v>
      </c>
      <c r="C219" s="375"/>
      <c r="D219" s="375" t="s">
        <v>485</v>
      </c>
      <c r="E219" s="376" t="s">
        <v>1118</v>
      </c>
      <c r="F219" s="376" t="s">
        <v>1704</v>
      </c>
      <c r="G219" s="376" t="s">
        <v>429</v>
      </c>
      <c r="H219" s="377"/>
    </row>
    <row r="220" spans="1:10" ht="24">
      <c r="A220" s="132"/>
      <c r="B220" s="374" t="s">
        <v>217</v>
      </c>
      <c r="C220" s="375"/>
      <c r="D220" s="375" t="s">
        <v>384</v>
      </c>
      <c r="E220" s="376" t="s">
        <v>1119</v>
      </c>
      <c r="F220" s="376" t="s">
        <v>2147</v>
      </c>
      <c r="G220" s="376" t="s">
        <v>425</v>
      </c>
      <c r="H220" s="377"/>
    </row>
    <row r="221" spans="1:10">
      <c r="A221" s="132"/>
      <c r="B221" s="374" t="s">
        <v>217</v>
      </c>
      <c r="C221" s="375"/>
      <c r="D221" s="375" t="s">
        <v>784</v>
      </c>
      <c r="E221" s="376">
        <v>225</v>
      </c>
      <c r="F221" s="376"/>
      <c r="G221" s="376"/>
      <c r="H221" s="377"/>
    </row>
    <row r="222" spans="1:10" ht="24">
      <c r="A222" s="132"/>
      <c r="B222" s="374" t="s">
        <v>217</v>
      </c>
      <c r="C222" s="375" t="s">
        <v>1208</v>
      </c>
      <c r="D222" s="375" t="s">
        <v>888</v>
      </c>
      <c r="E222" s="378" t="s">
        <v>772</v>
      </c>
      <c r="F222" s="378"/>
      <c r="G222" s="382">
        <v>90323</v>
      </c>
      <c r="H222" s="378" t="s">
        <v>952</v>
      </c>
    </row>
    <row r="223" spans="1:10">
      <c r="A223" s="132"/>
      <c r="B223" s="374" t="s">
        <v>217</v>
      </c>
      <c r="C223" s="363" t="s">
        <v>1563</v>
      </c>
      <c r="D223" s="363" t="s">
        <v>783</v>
      </c>
      <c r="E223" s="361">
        <v>513</v>
      </c>
      <c r="F223" s="1127" t="s">
        <v>406</v>
      </c>
      <c r="G223" s="1128"/>
      <c r="H223" s="398"/>
    </row>
    <row r="224" spans="1:10" ht="24">
      <c r="A224" s="132"/>
      <c r="B224" s="379">
        <v>1989</v>
      </c>
      <c r="C224" s="363"/>
      <c r="D224" s="375" t="s">
        <v>384</v>
      </c>
      <c r="E224" s="376" t="s">
        <v>1119</v>
      </c>
      <c r="F224" s="376" t="s">
        <v>2147</v>
      </c>
      <c r="G224" s="376" t="s">
        <v>425</v>
      </c>
      <c r="H224" s="380"/>
    </row>
    <row r="225" spans="1:10">
      <c r="A225" s="132"/>
      <c r="B225" s="379">
        <v>1989</v>
      </c>
      <c r="C225" s="363"/>
      <c r="D225" s="363" t="s">
        <v>784</v>
      </c>
      <c r="E225" s="361">
        <v>225</v>
      </c>
      <c r="F225" s="361"/>
      <c r="G225" s="361"/>
      <c r="H225" s="380"/>
    </row>
    <row r="226" spans="1:10" ht="24">
      <c r="A226" s="132"/>
      <c r="B226" s="379">
        <v>1989</v>
      </c>
      <c r="C226" s="363"/>
      <c r="D226" s="375" t="s">
        <v>485</v>
      </c>
      <c r="E226" s="376" t="s">
        <v>1118</v>
      </c>
      <c r="F226" s="376" t="s">
        <v>1704</v>
      </c>
      <c r="G226" s="376" t="s">
        <v>429</v>
      </c>
      <c r="H226" s="380"/>
    </row>
    <row r="227" spans="1:10" ht="24">
      <c r="A227" s="132"/>
      <c r="B227" s="379">
        <v>1989</v>
      </c>
      <c r="C227" s="363" t="s">
        <v>1230</v>
      </c>
      <c r="D227" s="363" t="s">
        <v>888</v>
      </c>
      <c r="E227" s="378" t="s">
        <v>772</v>
      </c>
      <c r="F227" s="378"/>
      <c r="G227" s="382">
        <v>90323</v>
      </c>
      <c r="H227" s="378" t="s">
        <v>952</v>
      </c>
    </row>
    <row r="228" spans="1:10">
      <c r="A228" s="132"/>
      <c r="B228" s="379">
        <v>1989</v>
      </c>
      <c r="C228" s="363" t="s">
        <v>1172</v>
      </c>
      <c r="D228" s="363" t="s">
        <v>1580</v>
      </c>
      <c r="E228" s="361">
        <v>469</v>
      </c>
      <c r="F228" s="361"/>
      <c r="G228" s="361">
        <v>68109</v>
      </c>
      <c r="H228" s="380"/>
    </row>
    <row r="229" spans="1:10">
      <c r="A229" s="132"/>
      <c r="B229" s="379">
        <v>1990</v>
      </c>
      <c r="C229" s="363"/>
      <c r="D229" s="362" t="s">
        <v>1875</v>
      </c>
      <c r="E229" s="386">
        <v>226</v>
      </c>
      <c r="F229" s="386" t="s">
        <v>1227</v>
      </c>
      <c r="G229" s="386" t="s">
        <v>385</v>
      </c>
      <c r="H229" s="380"/>
    </row>
    <row r="230" spans="1:10" ht="24">
      <c r="A230" s="132"/>
      <c r="B230" s="379"/>
      <c r="C230" s="363"/>
      <c r="D230" s="363"/>
      <c r="E230" s="361"/>
      <c r="F230" s="361"/>
      <c r="G230" s="361"/>
      <c r="H230" s="361"/>
      <c r="I230" s="383" t="s">
        <v>945</v>
      </c>
      <c r="J230" s="383" t="s">
        <v>946</v>
      </c>
    </row>
    <row r="231" spans="1:10">
      <c r="A231" s="132"/>
      <c r="B231" s="379"/>
      <c r="C231" s="363"/>
      <c r="D231" s="363"/>
      <c r="E231" s="361"/>
      <c r="F231" s="361"/>
      <c r="G231" s="361"/>
      <c r="H231" s="361"/>
      <c r="I231" s="383" t="s">
        <v>695</v>
      </c>
      <c r="J231" s="383" t="s">
        <v>1071</v>
      </c>
    </row>
    <row r="232" spans="1:10">
      <c r="A232" s="132"/>
      <c r="B232" s="379"/>
      <c r="C232" s="363"/>
      <c r="D232" s="363"/>
      <c r="E232" s="361"/>
      <c r="F232" s="361"/>
      <c r="G232" s="361"/>
      <c r="H232" s="361"/>
      <c r="I232" s="394" t="s">
        <v>932</v>
      </c>
      <c r="J232" s="383" t="s">
        <v>999</v>
      </c>
    </row>
    <row r="233" spans="1:10">
      <c r="A233" s="132"/>
      <c r="B233" s="379"/>
      <c r="C233" s="363"/>
      <c r="D233" s="363"/>
      <c r="E233" s="361"/>
      <c r="F233" s="361"/>
      <c r="G233" s="361"/>
      <c r="H233" s="361"/>
      <c r="I233" s="383" t="s">
        <v>228</v>
      </c>
      <c r="J233" s="383" t="s">
        <v>229</v>
      </c>
    </row>
    <row r="234" spans="1:10">
      <c r="A234" s="132"/>
      <c r="B234" s="48"/>
      <c r="C234" s="47"/>
      <c r="D234" s="50"/>
      <c r="E234" s="47"/>
      <c r="F234" s="48"/>
      <c r="G234" s="48"/>
      <c r="H234" s="47"/>
      <c r="I234" s="373" t="s">
        <v>817</v>
      </c>
      <c r="J234" s="384" t="s">
        <v>458</v>
      </c>
    </row>
    <row r="235" spans="1:10" ht="24">
      <c r="A235" s="128" t="s">
        <v>997</v>
      </c>
      <c r="B235" s="379">
        <v>1992</v>
      </c>
      <c r="C235" s="363"/>
      <c r="D235" s="363" t="s">
        <v>68</v>
      </c>
      <c r="E235" s="361" t="s">
        <v>1355</v>
      </c>
      <c r="F235" s="361" t="s">
        <v>2138</v>
      </c>
      <c r="G235" s="361" t="s">
        <v>149</v>
      </c>
      <c r="H235" s="380"/>
    </row>
    <row r="236" spans="1:10">
      <c r="A236" s="130"/>
      <c r="B236" s="379">
        <v>1992</v>
      </c>
      <c r="C236" s="363"/>
      <c r="D236" s="363" t="s">
        <v>1902</v>
      </c>
      <c r="E236" s="361">
        <v>140</v>
      </c>
      <c r="F236" s="361" t="s">
        <v>998</v>
      </c>
      <c r="G236" s="361" t="s">
        <v>150</v>
      </c>
      <c r="H236" s="380"/>
    </row>
    <row r="237" spans="1:10" ht="24">
      <c r="A237" s="130"/>
      <c r="B237" s="379">
        <v>1992</v>
      </c>
      <c r="C237" s="363"/>
      <c r="D237" s="375" t="s">
        <v>160</v>
      </c>
      <c r="E237" s="376" t="s">
        <v>948</v>
      </c>
      <c r="F237" s="376" t="s">
        <v>159</v>
      </c>
      <c r="G237" s="376" t="s">
        <v>212</v>
      </c>
      <c r="H237" s="380"/>
    </row>
    <row r="238" spans="1:10">
      <c r="A238" s="130"/>
      <c r="B238" s="379">
        <v>1992</v>
      </c>
      <c r="C238" s="363"/>
      <c r="D238" s="363" t="s">
        <v>838</v>
      </c>
      <c r="E238" s="361">
        <v>296</v>
      </c>
      <c r="F238" s="361"/>
      <c r="G238" s="361"/>
      <c r="H238" s="380"/>
    </row>
    <row r="239" spans="1:10">
      <c r="A239" s="130"/>
      <c r="B239" s="379"/>
      <c r="C239" s="363"/>
      <c r="D239" s="363"/>
      <c r="E239" s="361"/>
      <c r="F239" s="361"/>
      <c r="G239" s="361"/>
      <c r="H239" s="361"/>
      <c r="I239" s="383" t="s">
        <v>1089</v>
      </c>
      <c r="J239" s="383" t="s">
        <v>573</v>
      </c>
    </row>
    <row r="240" spans="1:10">
      <c r="A240" s="129"/>
      <c r="B240" s="379"/>
      <c r="C240" s="363"/>
      <c r="D240" s="363"/>
      <c r="E240" s="361"/>
      <c r="F240" s="361"/>
      <c r="G240" s="361"/>
      <c r="H240" s="361"/>
      <c r="I240" s="383" t="s">
        <v>315</v>
      </c>
      <c r="J240" s="383" t="s">
        <v>316</v>
      </c>
    </row>
    <row r="241" spans="1:10">
      <c r="A241" s="130" t="s">
        <v>1105</v>
      </c>
      <c r="B241" s="379">
        <v>1988</v>
      </c>
      <c r="C241" s="363"/>
      <c r="D241" s="363" t="s">
        <v>668</v>
      </c>
      <c r="E241" s="361">
        <v>343</v>
      </c>
      <c r="F241" s="361"/>
      <c r="G241" s="361"/>
      <c r="H241" s="380"/>
    </row>
    <row r="242" spans="1:10" ht="24">
      <c r="A242" s="130"/>
      <c r="B242" s="379">
        <v>1988</v>
      </c>
      <c r="C242" s="363" t="s">
        <v>1315</v>
      </c>
      <c r="D242" s="363" t="s">
        <v>888</v>
      </c>
      <c r="E242" s="378" t="s">
        <v>772</v>
      </c>
      <c r="F242" s="378"/>
      <c r="G242" s="382">
        <v>90323</v>
      </c>
      <c r="H242" s="378" t="s">
        <v>952</v>
      </c>
    </row>
    <row r="243" spans="1:10" ht="24">
      <c r="A243" s="130"/>
      <c r="B243" s="374" t="s">
        <v>1361</v>
      </c>
      <c r="C243" s="375"/>
      <c r="D243" s="375" t="s">
        <v>2021</v>
      </c>
      <c r="E243" s="376" t="s">
        <v>1537</v>
      </c>
      <c r="F243" s="1127" t="s">
        <v>167</v>
      </c>
      <c r="G243" s="1128"/>
      <c r="H243" s="380"/>
    </row>
    <row r="244" spans="1:10" ht="24">
      <c r="A244" s="130"/>
      <c r="B244" s="374" t="s">
        <v>1361</v>
      </c>
      <c r="C244" s="375"/>
      <c r="D244" s="375" t="s">
        <v>1567</v>
      </c>
      <c r="E244" s="376">
        <v>148</v>
      </c>
      <c r="F244" s="376" t="s">
        <v>1568</v>
      </c>
      <c r="G244" s="376" t="s">
        <v>1569</v>
      </c>
      <c r="H244" s="377"/>
    </row>
    <row r="245" spans="1:10" ht="24">
      <c r="A245" s="128" t="s">
        <v>324</v>
      </c>
      <c r="B245" s="379" t="s">
        <v>1361</v>
      </c>
      <c r="C245" s="363"/>
      <c r="D245" s="363" t="s">
        <v>68</v>
      </c>
      <c r="E245" s="361" t="s">
        <v>1355</v>
      </c>
      <c r="F245" s="361" t="s">
        <v>2138</v>
      </c>
      <c r="G245" s="361" t="s">
        <v>149</v>
      </c>
      <c r="H245" s="380"/>
    </row>
    <row r="246" spans="1:10" ht="24">
      <c r="A246" s="130"/>
      <c r="B246" s="379" t="s">
        <v>1361</v>
      </c>
      <c r="C246" s="363"/>
      <c r="D246" s="375" t="s">
        <v>332</v>
      </c>
      <c r="E246" s="376" t="s">
        <v>947</v>
      </c>
      <c r="F246" s="376" t="s">
        <v>1427</v>
      </c>
      <c r="G246" s="376" t="s">
        <v>333</v>
      </c>
      <c r="H246" s="380"/>
    </row>
    <row r="247" spans="1:10" ht="24">
      <c r="A247" s="130"/>
      <c r="B247" s="379" t="s">
        <v>1361</v>
      </c>
      <c r="C247" s="363"/>
      <c r="D247" s="375" t="s">
        <v>2021</v>
      </c>
      <c r="E247" s="376" t="s">
        <v>1537</v>
      </c>
      <c r="F247" s="361"/>
      <c r="G247" s="361"/>
      <c r="H247" s="380"/>
    </row>
    <row r="248" spans="1:10" ht="24">
      <c r="A248" s="128" t="s">
        <v>1993</v>
      </c>
      <c r="B248" s="379">
        <v>1994</v>
      </c>
      <c r="C248" s="363"/>
      <c r="D248" s="363" t="s">
        <v>888</v>
      </c>
      <c r="E248" s="378" t="s">
        <v>772</v>
      </c>
      <c r="F248" s="378"/>
      <c r="G248" s="382">
        <v>90323</v>
      </c>
      <c r="H248" s="378" t="s">
        <v>952</v>
      </c>
    </row>
    <row r="249" spans="1:10" ht="48">
      <c r="A249" s="130"/>
      <c r="B249" s="379">
        <v>1994</v>
      </c>
      <c r="C249" s="363"/>
      <c r="D249" s="363" t="s">
        <v>744</v>
      </c>
      <c r="E249" s="361" t="s">
        <v>1847</v>
      </c>
      <c r="F249" s="361"/>
      <c r="G249" s="361">
        <v>6309</v>
      </c>
      <c r="H249" s="361"/>
      <c r="I249" s="383" t="s">
        <v>454</v>
      </c>
      <c r="J249" s="383" t="s">
        <v>2024</v>
      </c>
    </row>
    <row r="250" spans="1:10">
      <c r="A250" s="130"/>
      <c r="B250" s="390"/>
      <c r="C250" s="403"/>
      <c r="D250" s="403"/>
      <c r="E250" s="391"/>
      <c r="F250" s="391"/>
      <c r="G250" s="391"/>
      <c r="H250" s="379"/>
      <c r="I250" s="383" t="s">
        <v>172</v>
      </c>
      <c r="J250" s="383" t="s">
        <v>1286</v>
      </c>
    </row>
    <row r="251" spans="1:10" ht="24">
      <c r="A251" s="130"/>
      <c r="B251" s="379">
        <v>1994</v>
      </c>
      <c r="C251" s="363"/>
      <c r="D251" s="363" t="s">
        <v>710</v>
      </c>
      <c r="E251" s="361" t="s">
        <v>1848</v>
      </c>
      <c r="F251" s="361" t="s">
        <v>711</v>
      </c>
      <c r="G251" s="361" t="s">
        <v>334</v>
      </c>
      <c r="H251" s="361" t="s">
        <v>1849</v>
      </c>
    </row>
    <row r="252" spans="1:10" ht="24">
      <c r="A252" s="130"/>
      <c r="B252" s="379">
        <v>1994</v>
      </c>
      <c r="C252" s="363" t="s">
        <v>1252</v>
      </c>
      <c r="D252" s="363" t="s">
        <v>888</v>
      </c>
      <c r="E252" s="378" t="s">
        <v>772</v>
      </c>
      <c r="F252" s="378"/>
      <c r="G252" s="382">
        <v>90323</v>
      </c>
      <c r="H252" s="378" t="s">
        <v>952</v>
      </c>
    </row>
    <row r="253" spans="1:10">
      <c r="A253" s="130"/>
      <c r="B253" s="379">
        <v>1994</v>
      </c>
      <c r="C253" s="363"/>
      <c r="D253" s="363" t="s">
        <v>1891</v>
      </c>
      <c r="E253" s="361">
        <v>525</v>
      </c>
      <c r="F253" s="361"/>
      <c r="G253" s="361" t="s">
        <v>1892</v>
      </c>
      <c r="H253" s="380"/>
    </row>
    <row r="254" spans="1:10" ht="48">
      <c r="A254" s="128" t="s">
        <v>1127</v>
      </c>
      <c r="B254" s="379">
        <v>1994</v>
      </c>
      <c r="C254" s="363"/>
      <c r="D254" s="363" t="s">
        <v>744</v>
      </c>
      <c r="E254" s="361" t="s">
        <v>1847</v>
      </c>
      <c r="F254" s="361"/>
      <c r="G254" s="361">
        <v>6309</v>
      </c>
      <c r="H254" s="361"/>
      <c r="I254" s="383" t="s">
        <v>454</v>
      </c>
      <c r="J254" s="383" t="s">
        <v>2024</v>
      </c>
    </row>
    <row r="255" spans="1:10">
      <c r="A255" s="130"/>
      <c r="B255" s="379"/>
      <c r="C255" s="363"/>
      <c r="D255" s="363"/>
      <c r="E255" s="361"/>
      <c r="F255" s="361"/>
      <c r="G255" s="361"/>
      <c r="H255" s="361"/>
      <c r="I255" s="383" t="s">
        <v>172</v>
      </c>
      <c r="J255" s="383" t="s">
        <v>1286</v>
      </c>
    </row>
    <row r="256" spans="1:10">
      <c r="A256" s="130"/>
      <c r="B256" s="379">
        <v>1994</v>
      </c>
      <c r="C256" s="363"/>
      <c r="D256" s="363" t="s">
        <v>1891</v>
      </c>
      <c r="E256" s="361">
        <v>525</v>
      </c>
      <c r="F256" s="361"/>
      <c r="G256" s="361" t="s">
        <v>1892</v>
      </c>
      <c r="H256" s="380"/>
    </row>
    <row r="257" spans="1:10" ht="24">
      <c r="A257" s="130"/>
      <c r="B257" s="379">
        <v>1994</v>
      </c>
      <c r="C257" s="363"/>
      <c r="D257" s="363" t="s">
        <v>710</v>
      </c>
      <c r="E257" s="361" t="s">
        <v>1848</v>
      </c>
      <c r="F257" s="361" t="s">
        <v>711</v>
      </c>
      <c r="G257" s="361" t="s">
        <v>334</v>
      </c>
      <c r="H257" s="361" t="s">
        <v>1849</v>
      </c>
      <c r="I257" s="383" t="s">
        <v>531</v>
      </c>
      <c r="J257" s="383" t="s">
        <v>853</v>
      </c>
    </row>
    <row r="258" spans="1:10" ht="24">
      <c r="A258" s="129"/>
      <c r="B258" s="379">
        <v>1994</v>
      </c>
      <c r="C258" s="363" t="s">
        <v>1811</v>
      </c>
      <c r="D258" s="363" t="s">
        <v>888</v>
      </c>
      <c r="E258" s="378" t="s">
        <v>772</v>
      </c>
      <c r="F258" s="378"/>
      <c r="G258" s="382">
        <v>90323</v>
      </c>
      <c r="H258" s="378" t="s">
        <v>952</v>
      </c>
    </row>
    <row r="259" spans="1:10" ht="24">
      <c r="A259" s="128" t="s">
        <v>1654</v>
      </c>
      <c r="B259" s="379" t="s">
        <v>234</v>
      </c>
      <c r="C259" s="363" t="s">
        <v>980</v>
      </c>
      <c r="D259" s="363" t="s">
        <v>1893</v>
      </c>
      <c r="E259" s="361">
        <v>46</v>
      </c>
      <c r="F259" s="361" t="s">
        <v>1894</v>
      </c>
      <c r="G259" s="361" t="s">
        <v>1897</v>
      </c>
      <c r="H259" s="361" t="s">
        <v>1701</v>
      </c>
      <c r="I259" s="404" t="s">
        <v>693</v>
      </c>
      <c r="J259" s="404" t="s">
        <v>694</v>
      </c>
    </row>
    <row r="260" spans="1:10" ht="24">
      <c r="A260" s="130"/>
      <c r="B260" s="379" t="s">
        <v>234</v>
      </c>
      <c r="C260" s="363" t="s">
        <v>756</v>
      </c>
      <c r="D260" s="363" t="s">
        <v>1565</v>
      </c>
      <c r="E260" s="361">
        <v>154</v>
      </c>
      <c r="F260" s="361" t="s">
        <v>984</v>
      </c>
      <c r="G260" s="361" t="s">
        <v>507</v>
      </c>
      <c r="H260" s="361" t="s">
        <v>1853</v>
      </c>
      <c r="I260" s="404" t="s">
        <v>750</v>
      </c>
      <c r="J260" s="404" t="s">
        <v>441</v>
      </c>
    </row>
    <row r="261" spans="1:10" ht="24">
      <c r="A261" s="130"/>
      <c r="B261" s="379" t="s">
        <v>234</v>
      </c>
      <c r="C261" s="363" t="s">
        <v>756</v>
      </c>
      <c r="D261" s="363" t="s">
        <v>1743</v>
      </c>
      <c r="E261" s="361">
        <v>528</v>
      </c>
      <c r="F261" s="361" t="s">
        <v>902</v>
      </c>
      <c r="G261" s="361" t="s">
        <v>508</v>
      </c>
      <c r="H261" s="361" t="s">
        <v>1854</v>
      </c>
      <c r="I261" s="126" t="s">
        <v>900</v>
      </c>
      <c r="J261" s="126" t="s">
        <v>58</v>
      </c>
    </row>
    <row r="262" spans="1:10">
      <c r="A262" s="130"/>
      <c r="B262" s="379" t="s">
        <v>234</v>
      </c>
      <c r="C262" s="363" t="s">
        <v>754</v>
      </c>
      <c r="D262" s="363" t="s">
        <v>1566</v>
      </c>
      <c r="E262" s="361">
        <v>475</v>
      </c>
      <c r="F262" s="361" t="s">
        <v>610</v>
      </c>
      <c r="G262" s="361" t="s">
        <v>509</v>
      </c>
      <c r="H262" s="361" t="s">
        <v>1855</v>
      </c>
      <c r="I262" s="401" t="s">
        <v>413</v>
      </c>
      <c r="J262" s="401" t="s">
        <v>414</v>
      </c>
    </row>
    <row r="263" spans="1:10">
      <c r="A263" s="130"/>
      <c r="B263" s="379" t="s">
        <v>234</v>
      </c>
      <c r="C263" s="363" t="s">
        <v>1243</v>
      </c>
      <c r="D263" s="363" t="s">
        <v>1742</v>
      </c>
      <c r="E263" s="361">
        <v>345</v>
      </c>
      <c r="F263" s="361" t="s">
        <v>1488</v>
      </c>
      <c r="G263" s="361" t="s">
        <v>510</v>
      </c>
      <c r="H263" s="361"/>
      <c r="I263" s="126" t="s">
        <v>146</v>
      </c>
      <c r="J263" s="126" t="s">
        <v>147</v>
      </c>
    </row>
    <row r="264" spans="1:10">
      <c r="A264" s="128" t="s">
        <v>1954</v>
      </c>
      <c r="B264" s="379">
        <v>1997</v>
      </c>
      <c r="C264" s="363"/>
      <c r="D264" s="363" t="s">
        <v>215</v>
      </c>
      <c r="E264" s="361">
        <v>115</v>
      </c>
      <c r="F264" s="361" t="s">
        <v>1976</v>
      </c>
      <c r="G264" s="361" t="s">
        <v>1977</v>
      </c>
      <c r="H264" s="361"/>
      <c r="I264" s="387" t="s">
        <v>1073</v>
      </c>
      <c r="J264" s="387" t="s">
        <v>391</v>
      </c>
    </row>
    <row r="265" spans="1:10">
      <c r="A265" s="130"/>
      <c r="B265" s="379">
        <v>1997</v>
      </c>
      <c r="C265" s="363" t="s">
        <v>245</v>
      </c>
      <c r="D265" s="363" t="s">
        <v>658</v>
      </c>
      <c r="E265" s="361"/>
      <c r="F265" s="361"/>
      <c r="G265" s="361"/>
      <c r="H265" s="380"/>
    </row>
    <row r="266" spans="1:10" ht="24">
      <c r="A266" s="130"/>
      <c r="B266" s="379">
        <v>1997</v>
      </c>
      <c r="C266" s="363"/>
      <c r="D266" s="363" t="s">
        <v>1448</v>
      </c>
      <c r="E266" s="361">
        <v>176</v>
      </c>
      <c r="F266" s="361" t="s">
        <v>1462</v>
      </c>
      <c r="G266" s="361" t="s">
        <v>1620</v>
      </c>
      <c r="H266" s="361" t="s">
        <v>1856</v>
      </c>
      <c r="I266" s="384" t="s">
        <v>341</v>
      </c>
      <c r="J266" s="383" t="s">
        <v>427</v>
      </c>
    </row>
    <row r="267" spans="1:10" ht="24">
      <c r="A267" s="128" t="s">
        <v>1342</v>
      </c>
      <c r="B267" s="379" t="s">
        <v>233</v>
      </c>
      <c r="C267" s="363"/>
      <c r="D267" s="363" t="s">
        <v>1356</v>
      </c>
      <c r="E267" s="361" t="s">
        <v>1826</v>
      </c>
      <c r="F267" s="392" t="s">
        <v>1357</v>
      </c>
      <c r="G267" s="361" t="s">
        <v>1905</v>
      </c>
      <c r="H267" s="361" t="s">
        <v>1652</v>
      </c>
      <c r="I267" s="373" t="s">
        <v>824</v>
      </c>
      <c r="J267" s="373" t="s">
        <v>1837</v>
      </c>
    </row>
    <row r="268" spans="1:10" ht="24">
      <c r="A268" s="130"/>
      <c r="B268" s="379" t="s">
        <v>233</v>
      </c>
      <c r="C268" s="363" t="s">
        <v>1859</v>
      </c>
      <c r="D268" s="363" t="s">
        <v>888</v>
      </c>
      <c r="E268" s="378" t="s">
        <v>772</v>
      </c>
      <c r="F268" s="378"/>
      <c r="G268" s="382">
        <v>90323</v>
      </c>
      <c r="H268" s="378" t="s">
        <v>952</v>
      </c>
    </row>
    <row r="269" spans="1:10" ht="24">
      <c r="A269" s="130"/>
      <c r="B269" s="379">
        <v>1991</v>
      </c>
      <c r="C269" s="363" t="s">
        <v>716</v>
      </c>
      <c r="D269" s="375" t="s">
        <v>160</v>
      </c>
      <c r="E269" s="376" t="s">
        <v>948</v>
      </c>
      <c r="F269" s="376" t="s">
        <v>159</v>
      </c>
      <c r="G269" s="376" t="s">
        <v>212</v>
      </c>
      <c r="H269" s="380"/>
    </row>
    <row r="270" spans="1:10" ht="24">
      <c r="A270" s="130"/>
      <c r="B270" s="379">
        <v>1994</v>
      </c>
      <c r="C270" s="363"/>
      <c r="D270" s="363" t="s">
        <v>888</v>
      </c>
      <c r="E270" s="378" t="s">
        <v>772</v>
      </c>
      <c r="F270" s="378"/>
      <c r="G270" s="382">
        <v>90323</v>
      </c>
      <c r="H270" s="378" t="s">
        <v>952</v>
      </c>
    </row>
    <row r="271" spans="1:10" ht="24">
      <c r="A271" s="130"/>
      <c r="B271" s="379">
        <v>1994</v>
      </c>
      <c r="C271" s="363"/>
      <c r="D271" s="363" t="s">
        <v>1718</v>
      </c>
      <c r="E271" s="361" t="s">
        <v>1825</v>
      </c>
      <c r="F271" s="361" t="s">
        <v>1829</v>
      </c>
      <c r="G271" s="361" t="s">
        <v>518</v>
      </c>
      <c r="H271" s="380"/>
    </row>
    <row r="272" spans="1:10" ht="29" customHeight="1">
      <c r="A272" s="130"/>
      <c r="B272" s="379">
        <v>1994</v>
      </c>
      <c r="C272" s="363" t="s">
        <v>93</v>
      </c>
      <c r="D272" s="363" t="s">
        <v>1287</v>
      </c>
      <c r="E272" s="361">
        <v>530</v>
      </c>
      <c r="F272" s="1127" t="s">
        <v>404</v>
      </c>
      <c r="G272" s="1128"/>
      <c r="H272" s="380"/>
    </row>
    <row r="273" spans="1:11" ht="24">
      <c r="A273" s="130"/>
      <c r="B273" s="379">
        <v>1994</v>
      </c>
      <c r="C273" s="363" t="s">
        <v>1130</v>
      </c>
      <c r="D273" s="363" t="s">
        <v>888</v>
      </c>
      <c r="E273" s="378" t="s">
        <v>772</v>
      </c>
      <c r="F273" s="378"/>
      <c r="G273" s="382">
        <v>90323</v>
      </c>
      <c r="H273" s="378" t="s">
        <v>952</v>
      </c>
    </row>
    <row r="274" spans="1:11">
      <c r="A274" s="128" t="s">
        <v>787</v>
      </c>
      <c r="B274" s="379">
        <v>1995</v>
      </c>
      <c r="C274" s="363"/>
      <c r="D274" s="363" t="s">
        <v>1744</v>
      </c>
      <c r="E274" s="361">
        <v>109</v>
      </c>
      <c r="F274" s="361" t="s">
        <v>106</v>
      </c>
      <c r="G274" s="361" t="s">
        <v>107</v>
      </c>
      <c r="H274" s="380"/>
    </row>
    <row r="275" spans="1:11" ht="24">
      <c r="A275" s="130"/>
      <c r="B275" s="379">
        <v>1995</v>
      </c>
      <c r="C275" s="363" t="s">
        <v>995</v>
      </c>
      <c r="D275" s="363" t="s">
        <v>888</v>
      </c>
      <c r="E275" s="378" t="s">
        <v>772</v>
      </c>
      <c r="F275" s="378"/>
      <c r="G275" s="382">
        <v>90323</v>
      </c>
      <c r="H275" s="378" t="s">
        <v>952</v>
      </c>
    </row>
    <row r="276" spans="1:11">
      <c r="A276" s="128" t="s">
        <v>1311</v>
      </c>
      <c r="B276" s="379">
        <v>1996</v>
      </c>
      <c r="C276" s="363"/>
      <c r="D276" s="363" t="s">
        <v>1744</v>
      </c>
      <c r="E276" s="361">
        <v>109</v>
      </c>
      <c r="F276" s="361" t="s">
        <v>106</v>
      </c>
      <c r="G276" s="361" t="s">
        <v>107</v>
      </c>
      <c r="H276" s="361" t="s">
        <v>1739</v>
      </c>
    </row>
    <row r="277" spans="1:11" ht="24">
      <c r="A277" s="129"/>
      <c r="B277" s="379">
        <v>1996</v>
      </c>
      <c r="C277" s="363" t="s">
        <v>615</v>
      </c>
      <c r="D277" s="363" t="s">
        <v>888</v>
      </c>
      <c r="E277" s="378" t="s">
        <v>772</v>
      </c>
      <c r="F277" s="378"/>
      <c r="G277" s="382">
        <v>90323</v>
      </c>
      <c r="H277" s="378" t="s">
        <v>952</v>
      </c>
    </row>
    <row r="278" spans="1:11" ht="24">
      <c r="A278" s="131" t="s">
        <v>1596</v>
      </c>
      <c r="B278" s="374" t="s">
        <v>1361</v>
      </c>
      <c r="C278" s="375"/>
      <c r="D278" s="375" t="s">
        <v>485</v>
      </c>
      <c r="E278" s="376" t="s">
        <v>1118</v>
      </c>
      <c r="F278" s="376" t="s">
        <v>1704</v>
      </c>
      <c r="G278" s="376" t="s">
        <v>429</v>
      </c>
      <c r="H278" s="377"/>
    </row>
    <row r="279" spans="1:11">
      <c r="A279" s="132"/>
      <c r="B279" s="374" t="s">
        <v>1361</v>
      </c>
      <c r="C279" s="375"/>
      <c r="D279" s="363" t="s">
        <v>203</v>
      </c>
      <c r="E279" s="361">
        <v>105</v>
      </c>
      <c r="F279" s="361" t="s">
        <v>1289</v>
      </c>
      <c r="G279" s="361" t="s">
        <v>1901</v>
      </c>
      <c r="H279" s="377"/>
    </row>
    <row r="280" spans="1:11" ht="24">
      <c r="A280" s="132"/>
      <c r="B280" s="374" t="s">
        <v>1361</v>
      </c>
      <c r="C280" s="375"/>
      <c r="D280" s="375" t="s">
        <v>384</v>
      </c>
      <c r="E280" s="376" t="s">
        <v>1119</v>
      </c>
      <c r="F280" s="376" t="s">
        <v>2147</v>
      </c>
      <c r="G280" s="376" t="s">
        <v>425</v>
      </c>
      <c r="H280" s="377"/>
    </row>
    <row r="281" spans="1:11" ht="25" thickBot="1">
      <c r="A281" s="617"/>
      <c r="B281" s="592">
        <v>1991</v>
      </c>
      <c r="C281" s="593" t="s">
        <v>521</v>
      </c>
      <c r="D281" s="593" t="s">
        <v>888</v>
      </c>
      <c r="E281" s="594" t="s">
        <v>772</v>
      </c>
      <c r="F281" s="594"/>
      <c r="G281" s="595">
        <v>90323</v>
      </c>
      <c r="H281" s="594" t="s">
        <v>952</v>
      </c>
      <c r="I281" s="619"/>
      <c r="J281" s="619"/>
      <c r="K281" s="611"/>
    </row>
    <row r="282" spans="1:11" ht="13" thickTop="1">
      <c r="A282" s="864">
        <v>1100</v>
      </c>
      <c r="B282" s="872"/>
      <c r="C282" s="872"/>
      <c r="D282" s="872"/>
      <c r="E282" s="872"/>
      <c r="F282" s="872"/>
      <c r="G282" s="872"/>
      <c r="H282" s="942"/>
      <c r="I282" s="942"/>
      <c r="J282" s="942"/>
    </row>
    <row r="283" spans="1:11">
      <c r="A283" s="130" t="s">
        <v>1393</v>
      </c>
      <c r="B283" s="385">
        <v>1998</v>
      </c>
      <c r="C283" s="362"/>
      <c r="D283" s="362" t="s">
        <v>1665</v>
      </c>
      <c r="E283" s="386">
        <v>39</v>
      </c>
      <c r="F283" s="386"/>
      <c r="G283" s="386"/>
      <c r="H283" s="380"/>
    </row>
    <row r="284" spans="1:11">
      <c r="A284" s="130"/>
      <c r="B284" s="379">
        <v>1998</v>
      </c>
      <c r="C284" s="363"/>
      <c r="D284" s="363" t="s">
        <v>515</v>
      </c>
      <c r="E284" s="361">
        <v>47</v>
      </c>
      <c r="F284" s="361" t="s">
        <v>514</v>
      </c>
      <c r="G284" s="361" t="s">
        <v>513</v>
      </c>
      <c r="H284" s="361" t="s">
        <v>1852</v>
      </c>
    </row>
    <row r="285" spans="1:11">
      <c r="A285" s="130"/>
      <c r="B285" s="379">
        <v>1998</v>
      </c>
      <c r="C285" s="363"/>
      <c r="D285" s="363" t="s">
        <v>1735</v>
      </c>
      <c r="E285" s="361">
        <v>234</v>
      </c>
      <c r="F285" s="361"/>
      <c r="G285" s="361"/>
      <c r="H285" s="380"/>
    </row>
    <row r="286" spans="1:11">
      <c r="A286" s="130"/>
      <c r="B286" s="379">
        <v>1998</v>
      </c>
      <c r="C286" s="363"/>
      <c r="D286" s="363" t="s">
        <v>1667</v>
      </c>
      <c r="E286" s="361">
        <v>350</v>
      </c>
      <c r="F286" s="361"/>
      <c r="G286" s="361"/>
      <c r="H286" s="380"/>
    </row>
    <row r="287" spans="1:11">
      <c r="A287" s="130"/>
      <c r="B287" s="379">
        <v>1998</v>
      </c>
      <c r="C287" s="363"/>
      <c r="D287" s="363" t="s">
        <v>1970</v>
      </c>
      <c r="E287" s="361"/>
      <c r="F287" s="361" t="s">
        <v>1971</v>
      </c>
      <c r="G287" s="361" t="s">
        <v>1650</v>
      </c>
      <c r="H287" s="380"/>
    </row>
    <row r="288" spans="1:11">
      <c r="A288" s="130"/>
      <c r="B288" s="379">
        <v>1998</v>
      </c>
      <c r="C288" s="363"/>
      <c r="D288" s="363" t="s">
        <v>422</v>
      </c>
      <c r="E288" s="378"/>
      <c r="F288" s="378"/>
      <c r="G288" s="361" t="s">
        <v>423</v>
      </c>
      <c r="H288" s="378"/>
    </row>
    <row r="289" spans="1:10">
      <c r="A289" s="130"/>
      <c r="B289" s="361">
        <v>1998</v>
      </c>
      <c r="C289" s="363"/>
      <c r="D289" s="363" t="s">
        <v>424</v>
      </c>
      <c r="E289" s="361"/>
      <c r="F289" s="361"/>
      <c r="G289" s="361" t="s">
        <v>71</v>
      </c>
      <c r="H289" s="361"/>
    </row>
    <row r="290" spans="1:10" ht="24">
      <c r="A290" s="129"/>
      <c r="B290" s="379">
        <v>1998</v>
      </c>
      <c r="C290" s="50" t="s">
        <v>241</v>
      </c>
      <c r="D290" s="363" t="s">
        <v>888</v>
      </c>
      <c r="E290" s="378" t="s">
        <v>772</v>
      </c>
      <c r="F290" s="378"/>
      <c r="G290" s="382">
        <v>90323</v>
      </c>
      <c r="H290" s="378" t="s">
        <v>952</v>
      </c>
    </row>
    <row r="291" spans="1:10">
      <c r="A291" s="128" t="s">
        <v>1834</v>
      </c>
      <c r="B291" s="379"/>
      <c r="C291" s="363"/>
      <c r="D291" s="363"/>
      <c r="E291" s="361"/>
      <c r="F291" s="361"/>
      <c r="G291" s="361"/>
      <c r="H291" s="361"/>
      <c r="I291" s="401" t="s">
        <v>1835</v>
      </c>
      <c r="J291" s="401" t="s">
        <v>1995</v>
      </c>
    </row>
    <row r="292" spans="1:10">
      <c r="A292" s="129"/>
      <c r="B292" s="379"/>
      <c r="C292" s="363"/>
      <c r="D292" s="363"/>
      <c r="E292" s="361"/>
      <c r="F292" s="361"/>
      <c r="G292" s="361"/>
      <c r="H292" s="361"/>
      <c r="I292" s="401" t="s">
        <v>1836</v>
      </c>
      <c r="J292" s="401" t="s">
        <v>1072</v>
      </c>
    </row>
    <row r="293" spans="1:10" ht="24">
      <c r="A293" s="128" t="s">
        <v>1126</v>
      </c>
      <c r="B293" s="379">
        <v>1994</v>
      </c>
      <c r="C293" s="363"/>
      <c r="D293" s="363" t="s">
        <v>888</v>
      </c>
      <c r="E293" s="378" t="s">
        <v>772</v>
      </c>
      <c r="F293" s="378"/>
      <c r="G293" s="382">
        <v>90323</v>
      </c>
      <c r="H293" s="378" t="s">
        <v>952</v>
      </c>
    </row>
    <row r="294" spans="1:10" ht="24">
      <c r="A294" s="130"/>
      <c r="B294" s="379">
        <v>1994</v>
      </c>
      <c r="C294" s="363"/>
      <c r="D294" s="363" t="s">
        <v>1718</v>
      </c>
      <c r="E294" s="361" t="s">
        <v>1825</v>
      </c>
      <c r="F294" s="361" t="s">
        <v>1829</v>
      </c>
      <c r="G294" s="361" t="s">
        <v>518</v>
      </c>
      <c r="H294" s="361"/>
      <c r="I294" s="384" t="s">
        <v>1609</v>
      </c>
      <c r="J294" s="383" t="s">
        <v>1440</v>
      </c>
    </row>
    <row r="295" spans="1:10" ht="12" customHeight="1">
      <c r="A295" s="130"/>
      <c r="B295" s="379">
        <v>1994</v>
      </c>
      <c r="C295" s="363"/>
      <c r="D295" s="363" t="s">
        <v>1270</v>
      </c>
      <c r="E295" s="361">
        <v>241</v>
      </c>
      <c r="F295" s="1127" t="s">
        <v>399</v>
      </c>
      <c r="G295" s="1128"/>
      <c r="H295" s="380"/>
    </row>
    <row r="296" spans="1:10" ht="24">
      <c r="A296" s="130"/>
      <c r="B296" s="379">
        <v>1994</v>
      </c>
      <c r="C296" s="363" t="s">
        <v>1066</v>
      </c>
      <c r="D296" s="363" t="s">
        <v>888</v>
      </c>
      <c r="E296" s="378" t="s">
        <v>772</v>
      </c>
      <c r="F296" s="378"/>
      <c r="G296" s="382">
        <v>90323</v>
      </c>
      <c r="H296" s="378" t="s">
        <v>952</v>
      </c>
    </row>
    <row r="297" spans="1:10" ht="24" customHeight="1">
      <c r="A297" s="130"/>
      <c r="B297" s="379">
        <v>1994</v>
      </c>
      <c r="C297" s="363" t="s">
        <v>1067</v>
      </c>
      <c r="D297" s="363" t="s">
        <v>1287</v>
      </c>
      <c r="E297" s="361">
        <v>530</v>
      </c>
      <c r="F297" s="1134" t="s">
        <v>404</v>
      </c>
      <c r="G297" s="1135"/>
      <c r="H297" s="361"/>
      <c r="I297" s="384" t="s">
        <v>1441</v>
      </c>
      <c r="J297" s="383" t="s">
        <v>182</v>
      </c>
    </row>
    <row r="298" spans="1:10" ht="24">
      <c r="A298" s="130"/>
      <c r="B298" s="379">
        <v>1994</v>
      </c>
      <c r="C298" s="363" t="s">
        <v>673</v>
      </c>
      <c r="D298" s="363" t="s">
        <v>1718</v>
      </c>
      <c r="E298" s="361" t="s">
        <v>1825</v>
      </c>
      <c r="F298" s="361" t="s">
        <v>1829</v>
      </c>
      <c r="G298" s="361" t="s">
        <v>518</v>
      </c>
      <c r="H298" s="361"/>
      <c r="I298" s="384" t="s">
        <v>1609</v>
      </c>
      <c r="J298" s="383" t="s">
        <v>1440</v>
      </c>
    </row>
    <row r="299" spans="1:10" ht="24">
      <c r="A299" s="130"/>
      <c r="B299" s="379">
        <v>1994</v>
      </c>
      <c r="C299" s="363"/>
      <c r="D299" s="363" t="s">
        <v>1356</v>
      </c>
      <c r="E299" s="361" t="s">
        <v>1826</v>
      </c>
      <c r="F299" s="392" t="s">
        <v>1357</v>
      </c>
      <c r="G299" s="361" t="s">
        <v>1905</v>
      </c>
      <c r="H299" s="361" t="s">
        <v>1652</v>
      </c>
      <c r="I299" s="383" t="s">
        <v>1349</v>
      </c>
      <c r="J299" s="383" t="s">
        <v>1837</v>
      </c>
    </row>
    <row r="300" spans="1:10">
      <c r="A300" s="128" t="s">
        <v>789</v>
      </c>
      <c r="B300" s="379">
        <v>1997</v>
      </c>
      <c r="C300" s="363"/>
      <c r="D300" s="363" t="s">
        <v>1744</v>
      </c>
      <c r="E300" s="361">
        <v>109</v>
      </c>
      <c r="F300" s="361" t="s">
        <v>106</v>
      </c>
      <c r="G300" s="361" t="s">
        <v>107</v>
      </c>
      <c r="H300" s="361" t="s">
        <v>1739</v>
      </c>
    </row>
    <row r="301" spans="1:10">
      <c r="A301" s="130"/>
      <c r="B301" s="379">
        <v>1997</v>
      </c>
      <c r="C301" s="363"/>
      <c r="D301" s="363" t="s">
        <v>1893</v>
      </c>
      <c r="E301" s="361">
        <v>46</v>
      </c>
      <c r="F301" s="361" t="s">
        <v>1894</v>
      </c>
      <c r="G301" s="361" t="s">
        <v>1897</v>
      </c>
      <c r="H301" s="361" t="s">
        <v>1701</v>
      </c>
      <c r="I301" s="401" t="s">
        <v>693</v>
      </c>
      <c r="J301" s="401" t="s">
        <v>694</v>
      </c>
    </row>
    <row r="302" spans="1:10" ht="24">
      <c r="A302" s="130"/>
      <c r="B302" s="379">
        <v>1997</v>
      </c>
      <c r="C302" s="363"/>
      <c r="D302" s="363" t="s">
        <v>1718</v>
      </c>
      <c r="E302" s="361" t="s">
        <v>1825</v>
      </c>
      <c r="F302" s="361" t="s">
        <v>1829</v>
      </c>
      <c r="G302" s="361" t="s">
        <v>518</v>
      </c>
      <c r="H302" s="380"/>
    </row>
    <row r="303" spans="1:10">
      <c r="A303" s="130"/>
      <c r="B303" s="379">
        <v>1997</v>
      </c>
      <c r="C303" s="363"/>
      <c r="D303" s="363" t="s">
        <v>1883</v>
      </c>
      <c r="E303" s="361">
        <v>524</v>
      </c>
      <c r="F303" s="361" t="s">
        <v>1468</v>
      </c>
      <c r="G303" s="361" t="s">
        <v>511</v>
      </c>
      <c r="H303" s="361" t="s">
        <v>1816</v>
      </c>
    </row>
    <row r="304" spans="1:10" ht="24">
      <c r="A304" s="130"/>
      <c r="B304" s="379">
        <v>1997</v>
      </c>
      <c r="C304" s="363" t="s">
        <v>1469</v>
      </c>
      <c r="D304" s="363" t="s">
        <v>888</v>
      </c>
      <c r="E304" s="378" t="s">
        <v>772</v>
      </c>
      <c r="F304" s="378"/>
      <c r="G304" s="382">
        <v>90323</v>
      </c>
      <c r="H304" s="378" t="s">
        <v>952</v>
      </c>
    </row>
    <row r="305" spans="1:11" ht="24">
      <c r="A305" s="437" t="s">
        <v>208</v>
      </c>
      <c r="B305" s="379">
        <v>1996</v>
      </c>
      <c r="C305" s="363"/>
      <c r="D305" s="363" t="s">
        <v>1356</v>
      </c>
      <c r="E305" s="361" t="s">
        <v>1826</v>
      </c>
      <c r="F305" s="392" t="s">
        <v>1357</v>
      </c>
      <c r="G305" s="361" t="s">
        <v>1905</v>
      </c>
      <c r="H305" s="361" t="s">
        <v>1652</v>
      </c>
      <c r="I305" s="383" t="s">
        <v>1349</v>
      </c>
      <c r="J305" s="383" t="s">
        <v>1837</v>
      </c>
    </row>
    <row r="306" spans="1:11">
      <c r="A306" s="130"/>
      <c r="B306" s="379">
        <v>1996</v>
      </c>
      <c r="C306" s="363"/>
      <c r="D306" s="363" t="s">
        <v>1893</v>
      </c>
      <c r="E306" s="361">
        <v>46</v>
      </c>
      <c r="F306" s="361" t="s">
        <v>1894</v>
      </c>
      <c r="G306" s="361" t="s">
        <v>1897</v>
      </c>
      <c r="H306" s="361" t="s">
        <v>1701</v>
      </c>
      <c r="I306" s="401" t="s">
        <v>693</v>
      </c>
      <c r="J306" s="401" t="s">
        <v>694</v>
      </c>
    </row>
    <row r="307" spans="1:11">
      <c r="A307" s="130"/>
      <c r="B307" s="379">
        <v>1996</v>
      </c>
      <c r="C307" s="363"/>
      <c r="D307" s="363" t="s">
        <v>2042</v>
      </c>
      <c r="E307" s="361">
        <v>538</v>
      </c>
      <c r="F307" s="361" t="s">
        <v>2043</v>
      </c>
      <c r="G307" s="361" t="s">
        <v>2044</v>
      </c>
      <c r="H307" s="361" t="s">
        <v>1536</v>
      </c>
    </row>
    <row r="308" spans="1:11" ht="24">
      <c r="A308" s="129"/>
      <c r="B308" s="580">
        <v>1996</v>
      </c>
      <c r="C308" s="565" t="s">
        <v>1480</v>
      </c>
      <c r="D308" s="363" t="s">
        <v>888</v>
      </c>
      <c r="E308" s="378" t="s">
        <v>772</v>
      </c>
      <c r="F308" s="378"/>
      <c r="G308" s="382">
        <v>90323</v>
      </c>
      <c r="H308" s="378" t="s">
        <v>952</v>
      </c>
    </row>
    <row r="309" spans="1:11">
      <c r="A309" s="579" t="s">
        <v>132</v>
      </c>
      <c r="B309" s="575"/>
      <c r="C309" s="565"/>
      <c r="D309" s="572" t="s">
        <v>133</v>
      </c>
      <c r="E309" s="378"/>
      <c r="F309" s="378"/>
      <c r="G309" s="382"/>
      <c r="H309" s="378"/>
      <c r="I309" s="586"/>
      <c r="J309" s="563"/>
      <c r="K309" s="560" t="s">
        <v>130</v>
      </c>
    </row>
    <row r="310" spans="1:11">
      <c r="A310" s="579"/>
      <c r="B310" s="393"/>
      <c r="C310" s="582"/>
      <c r="D310" s="572" t="s">
        <v>134</v>
      </c>
      <c r="E310" s="378"/>
      <c r="F310" s="378"/>
      <c r="G310" s="382"/>
      <c r="H310" s="378"/>
      <c r="I310" s="586"/>
      <c r="J310" s="563"/>
      <c r="K310" s="560" t="s">
        <v>137</v>
      </c>
    </row>
    <row r="311" spans="1:11">
      <c r="A311" s="579"/>
      <c r="B311" s="393"/>
      <c r="C311" s="582"/>
      <c r="D311" s="572" t="s">
        <v>83</v>
      </c>
      <c r="E311" s="378"/>
      <c r="F311" s="378"/>
      <c r="G311" s="382"/>
      <c r="H311" s="378"/>
      <c r="I311" s="586"/>
      <c r="J311" s="563"/>
      <c r="K311" s="560" t="s">
        <v>84</v>
      </c>
    </row>
    <row r="312" spans="1:11">
      <c r="A312" s="579"/>
      <c r="B312" s="393"/>
      <c r="C312" s="582"/>
      <c r="D312" s="572" t="s">
        <v>135</v>
      </c>
      <c r="E312" s="378"/>
      <c r="F312" s="378"/>
      <c r="G312" s="583" t="s">
        <v>29</v>
      </c>
      <c r="H312" s="378"/>
      <c r="I312" s="586"/>
      <c r="J312" s="563"/>
      <c r="K312" s="587"/>
    </row>
    <row r="313" spans="1:11" ht="36">
      <c r="A313" s="579"/>
      <c r="B313" s="556"/>
      <c r="C313" s="362"/>
      <c r="D313" s="572" t="s">
        <v>136</v>
      </c>
      <c r="E313" s="378"/>
      <c r="F313" s="378"/>
      <c r="G313" s="382"/>
      <c r="H313" s="378"/>
      <c r="I313" s="586"/>
      <c r="J313" s="563"/>
      <c r="K313" s="585" t="s">
        <v>30</v>
      </c>
    </row>
    <row r="314" spans="1:11" ht="24">
      <c r="A314" s="128" t="s">
        <v>313</v>
      </c>
      <c r="B314" s="385" t="s">
        <v>1282</v>
      </c>
      <c r="C314" s="362"/>
      <c r="D314" s="363" t="s">
        <v>888</v>
      </c>
      <c r="E314" s="378" t="s">
        <v>772</v>
      </c>
      <c r="F314" s="378"/>
      <c r="G314" s="382">
        <v>90323</v>
      </c>
      <c r="H314" s="378" t="s">
        <v>952</v>
      </c>
    </row>
    <row r="315" spans="1:11" ht="24">
      <c r="A315" s="130"/>
      <c r="B315" s="379" t="s">
        <v>1282</v>
      </c>
      <c r="C315" s="363"/>
      <c r="D315" s="363" t="s">
        <v>1256</v>
      </c>
      <c r="E315" s="361" t="s">
        <v>1261</v>
      </c>
      <c r="F315" s="361"/>
      <c r="G315" s="361">
        <v>6308</v>
      </c>
      <c r="H315" s="361"/>
      <c r="I315" s="384" t="s">
        <v>861</v>
      </c>
      <c r="J315" s="383" t="s">
        <v>308</v>
      </c>
    </row>
    <row r="316" spans="1:11" ht="48">
      <c r="A316" s="130"/>
      <c r="B316" s="379" t="s">
        <v>1282</v>
      </c>
      <c r="C316" s="363"/>
      <c r="D316" s="363" t="s">
        <v>744</v>
      </c>
      <c r="E316" s="361" t="s">
        <v>1847</v>
      </c>
      <c r="F316" s="361"/>
      <c r="G316" s="361">
        <v>6309</v>
      </c>
      <c r="H316" s="361"/>
      <c r="I316" s="384" t="s">
        <v>454</v>
      </c>
      <c r="J316" s="383" t="s">
        <v>2024</v>
      </c>
    </row>
    <row r="317" spans="1:11">
      <c r="A317" s="130"/>
      <c r="B317" s="379" t="s">
        <v>1282</v>
      </c>
      <c r="C317" s="363"/>
      <c r="D317" s="363" t="s">
        <v>1891</v>
      </c>
      <c r="E317" s="361">
        <v>525</v>
      </c>
      <c r="F317" s="361"/>
      <c r="G317" s="361" t="s">
        <v>1892</v>
      </c>
      <c r="H317" s="361"/>
      <c r="I317" s="401" t="s">
        <v>1350</v>
      </c>
      <c r="J317" s="401" t="s">
        <v>1201</v>
      </c>
    </row>
    <row r="318" spans="1:11" ht="24">
      <c r="A318" s="130"/>
      <c r="B318" s="379" t="s">
        <v>1282</v>
      </c>
      <c r="C318" s="363"/>
      <c r="D318" s="363" t="s">
        <v>710</v>
      </c>
      <c r="E318" s="361" t="s">
        <v>1848</v>
      </c>
      <c r="F318" s="361" t="s">
        <v>711</v>
      </c>
      <c r="G318" s="361" t="s">
        <v>334</v>
      </c>
      <c r="H318" s="361" t="s">
        <v>1849</v>
      </c>
      <c r="I318" s="383" t="s">
        <v>531</v>
      </c>
      <c r="J318" s="383" t="s">
        <v>853</v>
      </c>
    </row>
    <row r="319" spans="1:11" ht="24">
      <c r="A319" s="130"/>
      <c r="B319" s="379" t="s">
        <v>1282</v>
      </c>
      <c r="C319" s="363"/>
      <c r="D319" s="363" t="s">
        <v>240</v>
      </c>
      <c r="E319" s="378" t="s">
        <v>772</v>
      </c>
      <c r="F319" s="378"/>
      <c r="G319" s="382">
        <v>90323</v>
      </c>
      <c r="H319" s="378" t="s">
        <v>952</v>
      </c>
      <c r="I319" s="44"/>
      <c r="J319" s="44"/>
    </row>
    <row r="320" spans="1:11">
      <c r="A320" s="130"/>
      <c r="B320" s="379">
        <v>1996</v>
      </c>
      <c r="C320" s="363"/>
      <c r="D320" s="363" t="s">
        <v>407</v>
      </c>
      <c r="E320" s="361">
        <v>142</v>
      </c>
      <c r="F320" s="361"/>
      <c r="G320" s="361">
        <v>1914</v>
      </c>
      <c r="H320" s="361" t="s">
        <v>1262</v>
      </c>
    </row>
    <row r="321" spans="1:10" ht="24">
      <c r="A321" s="130"/>
      <c r="B321" s="379">
        <v>1996</v>
      </c>
      <c r="C321" s="363"/>
      <c r="D321" s="363" t="s">
        <v>710</v>
      </c>
      <c r="E321" s="361" t="s">
        <v>1848</v>
      </c>
      <c r="F321" s="361" t="s">
        <v>711</v>
      </c>
      <c r="G321" s="361" t="s">
        <v>334</v>
      </c>
      <c r="H321" s="361" t="s">
        <v>1849</v>
      </c>
      <c r="I321" s="383" t="s">
        <v>531</v>
      </c>
      <c r="J321" s="383" t="s">
        <v>853</v>
      </c>
    </row>
    <row r="322" spans="1:10" ht="24">
      <c r="A322" s="130"/>
      <c r="B322" s="379">
        <v>1996</v>
      </c>
      <c r="C322" s="363"/>
      <c r="D322" s="363" t="s">
        <v>888</v>
      </c>
      <c r="E322" s="378" t="s">
        <v>772</v>
      </c>
      <c r="F322" s="378"/>
      <c r="G322" s="382">
        <v>90323</v>
      </c>
      <c r="H322" s="378" t="s">
        <v>952</v>
      </c>
      <c r="I322" s="44"/>
      <c r="J322" s="44"/>
    </row>
    <row r="323" spans="1:10">
      <c r="A323" s="130"/>
      <c r="B323" s="379">
        <v>1996</v>
      </c>
      <c r="C323" s="363"/>
      <c r="D323" s="363" t="s">
        <v>1979</v>
      </c>
      <c r="E323" s="361">
        <v>237</v>
      </c>
      <c r="F323" s="361" t="s">
        <v>2070</v>
      </c>
      <c r="G323" s="361" t="s">
        <v>2071</v>
      </c>
      <c r="H323" s="361" t="s">
        <v>1850</v>
      </c>
      <c r="I323" s="381"/>
      <c r="J323" s="381"/>
    </row>
    <row r="324" spans="1:10">
      <c r="A324" s="130"/>
      <c r="B324" s="379">
        <v>1996</v>
      </c>
      <c r="C324" s="363"/>
      <c r="D324" s="363" t="s">
        <v>287</v>
      </c>
      <c r="E324" s="361">
        <v>443</v>
      </c>
      <c r="F324" s="361" t="s">
        <v>289</v>
      </c>
      <c r="G324" s="361" t="s">
        <v>288</v>
      </c>
      <c r="H324" s="380"/>
      <c r="I324" s="381"/>
      <c r="J324" s="381"/>
    </row>
    <row r="325" spans="1:10">
      <c r="A325" s="130"/>
      <c r="B325" s="379">
        <v>1996</v>
      </c>
      <c r="C325" s="363"/>
      <c r="D325" s="363" t="s">
        <v>253</v>
      </c>
      <c r="E325" s="361">
        <v>112</v>
      </c>
      <c r="F325" s="361"/>
      <c r="G325" s="361">
        <v>98609</v>
      </c>
      <c r="H325" s="380"/>
      <c r="I325" s="383" t="s">
        <v>179</v>
      </c>
      <c r="J325" s="383" t="s">
        <v>180</v>
      </c>
    </row>
    <row r="326" spans="1:10">
      <c r="A326" s="130"/>
      <c r="B326" s="379">
        <v>1996</v>
      </c>
      <c r="C326" s="363"/>
      <c r="D326" s="363" t="s">
        <v>63</v>
      </c>
      <c r="E326" s="361">
        <v>272</v>
      </c>
      <c r="F326" s="361" t="s">
        <v>435</v>
      </c>
      <c r="G326" s="361" t="s">
        <v>436</v>
      </c>
      <c r="H326" s="380"/>
      <c r="I326" s="381"/>
      <c r="J326" s="381"/>
    </row>
    <row r="327" spans="1:10" ht="24">
      <c r="A327" s="130"/>
      <c r="B327" s="379">
        <v>1996</v>
      </c>
      <c r="C327" s="363" t="s">
        <v>1252</v>
      </c>
      <c r="D327" s="363" t="s">
        <v>888</v>
      </c>
      <c r="E327" s="378" t="s">
        <v>772</v>
      </c>
      <c r="F327" s="378"/>
      <c r="G327" s="382">
        <v>90323</v>
      </c>
      <c r="H327" s="378" t="s">
        <v>952</v>
      </c>
      <c r="I327" s="381"/>
      <c r="J327" s="381"/>
    </row>
    <row r="328" spans="1:10">
      <c r="A328" s="130"/>
      <c r="B328" s="379"/>
      <c r="C328" s="363"/>
      <c r="D328" s="363"/>
      <c r="E328" s="361"/>
      <c r="F328" s="361"/>
      <c r="G328" s="361"/>
      <c r="H328" s="380"/>
      <c r="I328" s="394" t="s">
        <v>172</v>
      </c>
      <c r="J328" s="394" t="s">
        <v>1286</v>
      </c>
    </row>
    <row r="329" spans="1:10" ht="36">
      <c r="A329" s="130"/>
      <c r="B329" s="379"/>
      <c r="C329" s="363"/>
      <c r="D329" s="363"/>
      <c r="E329" s="361"/>
      <c r="F329" s="361"/>
      <c r="G329" s="361"/>
      <c r="H329" s="361"/>
      <c r="I329" s="373" t="s">
        <v>639</v>
      </c>
      <c r="J329" s="373" t="s">
        <v>1591</v>
      </c>
    </row>
    <row r="330" spans="1:10">
      <c r="A330" s="130"/>
      <c r="B330" s="379"/>
      <c r="C330" s="363"/>
      <c r="D330" s="363"/>
      <c r="E330" s="361"/>
      <c r="F330" s="361"/>
      <c r="G330" s="361"/>
      <c r="H330" s="361"/>
      <c r="I330" s="401" t="s">
        <v>1351</v>
      </c>
      <c r="J330" s="401" t="s">
        <v>1445</v>
      </c>
    </row>
    <row r="331" spans="1:10">
      <c r="A331" s="130"/>
      <c r="B331" s="379"/>
      <c r="C331" s="363"/>
      <c r="D331" s="363"/>
      <c r="E331" s="361"/>
      <c r="F331" s="361"/>
      <c r="G331" s="361"/>
      <c r="H331" s="361"/>
      <c r="I331" s="401" t="s">
        <v>590</v>
      </c>
      <c r="J331" s="401" t="s">
        <v>1012</v>
      </c>
    </row>
    <row r="332" spans="1:10" ht="24">
      <c r="A332" s="128" t="s">
        <v>408</v>
      </c>
      <c r="B332" s="379">
        <v>1993</v>
      </c>
      <c r="C332" s="363"/>
      <c r="D332" s="363" t="s">
        <v>888</v>
      </c>
      <c r="E332" s="361" t="s">
        <v>772</v>
      </c>
      <c r="F332" s="361"/>
      <c r="G332" s="382">
        <v>90323</v>
      </c>
      <c r="H332" s="380"/>
      <c r="I332" s="402"/>
      <c r="J332" s="402"/>
    </row>
    <row r="333" spans="1:10" ht="24">
      <c r="A333" s="130"/>
      <c r="B333" s="379">
        <v>1993</v>
      </c>
      <c r="C333" s="363"/>
      <c r="D333" s="363" t="s">
        <v>744</v>
      </c>
      <c r="E333" s="361" t="s">
        <v>1847</v>
      </c>
      <c r="F333" s="361"/>
      <c r="G333" s="361">
        <v>6309</v>
      </c>
      <c r="H333" s="380"/>
      <c r="I333" s="402"/>
      <c r="J333" s="402"/>
    </row>
    <row r="334" spans="1:10">
      <c r="A334" s="130"/>
      <c r="B334" s="379">
        <v>1993</v>
      </c>
      <c r="C334" s="363"/>
      <c r="D334" s="363" t="s">
        <v>1891</v>
      </c>
      <c r="E334" s="361">
        <v>525</v>
      </c>
      <c r="F334" s="361"/>
      <c r="G334" s="361" t="s">
        <v>1892</v>
      </c>
      <c r="H334" s="380"/>
      <c r="I334" s="402"/>
      <c r="J334" s="402"/>
    </row>
    <row r="335" spans="1:10" ht="24">
      <c r="A335" s="130"/>
      <c r="B335" s="379">
        <v>1993</v>
      </c>
      <c r="C335" s="363"/>
      <c r="D335" s="363" t="s">
        <v>710</v>
      </c>
      <c r="E335" s="361" t="s">
        <v>1848</v>
      </c>
      <c r="F335" s="361" t="s">
        <v>711</v>
      </c>
      <c r="G335" s="361" t="s">
        <v>334</v>
      </c>
      <c r="H335" s="380"/>
      <c r="I335" s="402"/>
      <c r="J335" s="402"/>
    </row>
    <row r="336" spans="1:10" ht="24">
      <c r="A336" s="129"/>
      <c r="B336" s="379">
        <v>1993</v>
      </c>
      <c r="C336" s="363" t="s">
        <v>1252</v>
      </c>
      <c r="D336" s="363" t="s">
        <v>888</v>
      </c>
      <c r="E336" s="361" t="s">
        <v>772</v>
      </c>
      <c r="F336" s="361"/>
      <c r="G336" s="382">
        <v>90323</v>
      </c>
      <c r="H336" s="380"/>
      <c r="I336" s="402"/>
      <c r="J336" s="402"/>
    </row>
    <row r="337" spans="1:10" ht="24">
      <c r="A337" s="128" t="s">
        <v>2083</v>
      </c>
      <c r="B337" s="379">
        <v>1996</v>
      </c>
      <c r="C337" s="363"/>
      <c r="D337" s="363" t="s">
        <v>1718</v>
      </c>
      <c r="E337" s="361" t="s">
        <v>1825</v>
      </c>
      <c r="F337" s="361" t="s">
        <v>1829</v>
      </c>
      <c r="G337" s="361" t="s">
        <v>518</v>
      </c>
      <c r="H337" s="380"/>
      <c r="I337" s="124"/>
      <c r="J337" s="124"/>
    </row>
    <row r="338" spans="1:10">
      <c r="A338" s="130"/>
      <c r="B338" s="379">
        <v>1996</v>
      </c>
      <c r="C338" s="363"/>
      <c r="D338" s="363" t="s">
        <v>1744</v>
      </c>
      <c r="E338" s="361">
        <v>109</v>
      </c>
      <c r="F338" s="361" t="s">
        <v>106</v>
      </c>
      <c r="G338" s="361" t="s">
        <v>107</v>
      </c>
      <c r="H338" s="380"/>
      <c r="I338" s="124"/>
      <c r="J338" s="124"/>
    </row>
    <row r="339" spans="1:10" ht="24">
      <c r="A339" s="130"/>
      <c r="B339" s="379">
        <v>1996</v>
      </c>
      <c r="C339" s="363" t="s">
        <v>241</v>
      </c>
      <c r="D339" s="363" t="s">
        <v>888</v>
      </c>
      <c r="E339" s="378" t="s">
        <v>772</v>
      </c>
      <c r="F339" s="378"/>
      <c r="G339" s="382">
        <v>90323</v>
      </c>
      <c r="H339" s="378" t="s">
        <v>952</v>
      </c>
    </row>
    <row r="340" spans="1:10">
      <c r="A340" s="128" t="s">
        <v>1058</v>
      </c>
      <c r="B340" s="379">
        <v>1997</v>
      </c>
      <c r="C340" s="363"/>
      <c r="D340" s="363" t="s">
        <v>2016</v>
      </c>
      <c r="E340" s="361">
        <v>66</v>
      </c>
      <c r="F340" s="361" t="s">
        <v>1419</v>
      </c>
      <c r="G340" s="361" t="s">
        <v>512</v>
      </c>
      <c r="H340" s="361" t="s">
        <v>1851</v>
      </c>
      <c r="I340" s="384" t="s">
        <v>748</v>
      </c>
      <c r="J340" s="383" t="s">
        <v>1053</v>
      </c>
    </row>
    <row r="341" spans="1:10">
      <c r="A341" s="130"/>
      <c r="B341" s="379">
        <v>1997</v>
      </c>
      <c r="C341" s="363"/>
      <c r="D341" s="363" t="s">
        <v>515</v>
      </c>
      <c r="E341" s="361">
        <v>47</v>
      </c>
      <c r="F341" s="361" t="s">
        <v>514</v>
      </c>
      <c r="G341" s="361" t="s">
        <v>513</v>
      </c>
      <c r="H341" s="361" t="s">
        <v>1852</v>
      </c>
      <c r="I341" s="384" t="s">
        <v>749</v>
      </c>
      <c r="J341" s="383" t="s">
        <v>426</v>
      </c>
    </row>
    <row r="342" spans="1:10">
      <c r="A342" s="130"/>
      <c r="B342" s="379">
        <v>1997</v>
      </c>
      <c r="C342" s="363"/>
      <c r="D342" s="363" t="s">
        <v>2015</v>
      </c>
      <c r="E342" s="361">
        <v>238</v>
      </c>
      <c r="F342" s="361" t="s">
        <v>1420</v>
      </c>
      <c r="G342" s="361" t="s">
        <v>101</v>
      </c>
      <c r="H342" s="361" t="s">
        <v>1690</v>
      </c>
      <c r="I342" s="384" t="s">
        <v>625</v>
      </c>
      <c r="J342" s="383" t="s">
        <v>626</v>
      </c>
    </row>
    <row r="343" spans="1:10">
      <c r="A343" s="130"/>
      <c r="B343" s="379">
        <v>1997</v>
      </c>
      <c r="C343" s="363"/>
      <c r="D343" s="363" t="s">
        <v>1942</v>
      </c>
      <c r="E343" s="361">
        <v>239</v>
      </c>
      <c r="F343" s="361" t="s">
        <v>374</v>
      </c>
      <c r="G343" s="361" t="s">
        <v>102</v>
      </c>
      <c r="H343" s="361" t="s">
        <v>1814</v>
      </c>
    </row>
    <row r="344" spans="1:10">
      <c r="A344" s="130"/>
      <c r="B344" s="379">
        <v>1997</v>
      </c>
      <c r="C344" s="363"/>
      <c r="D344" s="363" t="s">
        <v>1744</v>
      </c>
      <c r="E344" s="361">
        <v>109</v>
      </c>
      <c r="F344" s="361" t="s">
        <v>106</v>
      </c>
      <c r="G344" s="361" t="s">
        <v>107</v>
      </c>
      <c r="H344" s="361" t="s">
        <v>1739</v>
      </c>
    </row>
    <row r="345" spans="1:10">
      <c r="A345" s="130"/>
      <c r="B345" s="379">
        <v>1997</v>
      </c>
      <c r="C345" s="363"/>
      <c r="D345" s="363" t="s">
        <v>104</v>
      </c>
      <c r="E345" s="361">
        <v>417</v>
      </c>
      <c r="F345" s="361" t="s">
        <v>103</v>
      </c>
      <c r="G345" s="361" t="s">
        <v>105</v>
      </c>
      <c r="H345" s="361" t="s">
        <v>1815</v>
      </c>
      <c r="I345" s="373" t="s">
        <v>624</v>
      </c>
      <c r="J345" s="373" t="s">
        <v>1234</v>
      </c>
    </row>
    <row r="346" spans="1:10">
      <c r="A346" s="130"/>
      <c r="B346" s="379">
        <v>1997</v>
      </c>
      <c r="C346" s="363"/>
      <c r="D346" s="363" t="s">
        <v>1883</v>
      </c>
      <c r="E346" s="361">
        <v>524</v>
      </c>
      <c r="F346" s="361" t="s">
        <v>1468</v>
      </c>
      <c r="G346" s="361" t="s">
        <v>511</v>
      </c>
      <c r="H346" s="361" t="s">
        <v>1816</v>
      </c>
    </row>
    <row r="347" spans="1:10">
      <c r="A347" s="130"/>
      <c r="B347" s="379">
        <v>1997</v>
      </c>
      <c r="C347" s="363"/>
      <c r="D347" s="363" t="s">
        <v>1881</v>
      </c>
      <c r="E347" s="361">
        <v>322</v>
      </c>
      <c r="F347" s="361" t="s">
        <v>1685</v>
      </c>
      <c r="G347" s="361" t="s">
        <v>432</v>
      </c>
      <c r="H347" s="361" t="s">
        <v>1817</v>
      </c>
      <c r="I347" s="405" t="s">
        <v>477</v>
      </c>
      <c r="J347" s="394" t="s">
        <v>1046</v>
      </c>
    </row>
    <row r="348" spans="1:10">
      <c r="A348" s="130"/>
      <c r="B348" s="379">
        <v>1997</v>
      </c>
      <c r="C348" s="363"/>
      <c r="D348" s="363" t="s">
        <v>1882</v>
      </c>
      <c r="E348" s="361">
        <v>323</v>
      </c>
      <c r="F348" s="361" t="s">
        <v>836</v>
      </c>
      <c r="G348" s="361" t="s">
        <v>433</v>
      </c>
      <c r="H348" s="361" t="s">
        <v>1818</v>
      </c>
      <c r="I348" s="401" t="s">
        <v>527</v>
      </c>
      <c r="J348" s="401" t="s">
        <v>528</v>
      </c>
    </row>
    <row r="349" spans="1:10">
      <c r="A349" s="130"/>
      <c r="B349" s="379">
        <v>1997</v>
      </c>
      <c r="C349" s="363"/>
      <c r="D349" s="363" t="s">
        <v>1880</v>
      </c>
      <c r="E349" s="361">
        <v>235</v>
      </c>
      <c r="F349" s="361" t="s">
        <v>98</v>
      </c>
      <c r="G349" s="361" t="s">
        <v>434</v>
      </c>
      <c r="H349" s="361" t="s">
        <v>1819</v>
      </c>
      <c r="I349" s="125"/>
      <c r="J349" s="125"/>
    </row>
    <row r="350" spans="1:10" ht="24">
      <c r="A350" s="130"/>
      <c r="B350" s="379">
        <v>1997</v>
      </c>
      <c r="C350" s="363" t="s">
        <v>1981</v>
      </c>
      <c r="D350" s="363" t="s">
        <v>888</v>
      </c>
      <c r="E350" s="378" t="s">
        <v>772</v>
      </c>
      <c r="F350" s="378"/>
      <c r="G350" s="382">
        <v>90323</v>
      </c>
      <c r="H350" s="378" t="s">
        <v>952</v>
      </c>
    </row>
    <row r="351" spans="1:10" ht="24">
      <c r="A351" s="130"/>
      <c r="B351" s="379" t="s">
        <v>1884</v>
      </c>
      <c r="C351" s="363"/>
      <c r="D351" s="363" t="s">
        <v>1700</v>
      </c>
      <c r="E351" s="361">
        <v>400</v>
      </c>
      <c r="F351" s="361"/>
      <c r="G351" s="361"/>
      <c r="H351" s="361" t="s">
        <v>1820</v>
      </c>
      <c r="I351" s="384" t="s">
        <v>1303</v>
      </c>
      <c r="J351" s="383" t="s">
        <v>428</v>
      </c>
    </row>
    <row r="352" spans="1:10">
      <c r="A352" s="130"/>
      <c r="B352" s="379"/>
      <c r="C352" s="363"/>
      <c r="D352" s="363"/>
      <c r="E352" s="361"/>
      <c r="F352" s="361"/>
      <c r="G352" s="361"/>
      <c r="H352" s="380"/>
      <c r="I352" s="383" t="s">
        <v>870</v>
      </c>
      <c r="J352" s="383" t="s">
        <v>671</v>
      </c>
    </row>
    <row r="353" spans="1:11">
      <c r="A353" s="130"/>
      <c r="B353" s="379"/>
      <c r="C353" s="363"/>
      <c r="D353" s="363"/>
      <c r="E353" s="361"/>
      <c r="F353" s="361"/>
      <c r="G353" s="361"/>
      <c r="H353" s="380"/>
      <c r="I353" s="383" t="s">
        <v>593</v>
      </c>
      <c r="J353" s="383" t="s">
        <v>594</v>
      </c>
    </row>
    <row r="354" spans="1:11">
      <c r="A354" s="130"/>
      <c r="B354" s="379"/>
      <c r="C354" s="363"/>
      <c r="D354" s="363"/>
      <c r="E354" s="361"/>
      <c r="F354" s="361"/>
      <c r="G354" s="361"/>
      <c r="H354" s="380"/>
      <c r="I354" s="394" t="s">
        <v>693</v>
      </c>
      <c r="J354" s="394" t="s">
        <v>694</v>
      </c>
    </row>
    <row r="355" spans="1:11">
      <c r="A355" s="130"/>
      <c r="B355" s="379"/>
      <c r="C355" s="363"/>
      <c r="D355" s="363"/>
      <c r="E355" s="361"/>
      <c r="F355" s="361"/>
      <c r="G355" s="361"/>
      <c r="H355" s="361"/>
      <c r="I355" s="401" t="s">
        <v>1232</v>
      </c>
      <c r="J355" s="401" t="s">
        <v>1692</v>
      </c>
    </row>
    <row r="356" spans="1:11">
      <c r="A356" s="130"/>
      <c r="B356" s="379"/>
      <c r="C356" s="363"/>
      <c r="D356" s="363"/>
      <c r="E356" s="361"/>
      <c r="F356" s="361"/>
      <c r="G356" s="361"/>
      <c r="H356" s="361"/>
      <c r="I356" s="401" t="s">
        <v>1693</v>
      </c>
      <c r="J356" s="401" t="s">
        <v>1833</v>
      </c>
    </row>
    <row r="357" spans="1:11">
      <c r="A357" s="129"/>
      <c r="B357" s="580"/>
      <c r="C357" s="565"/>
      <c r="D357" s="363"/>
      <c r="E357" s="361"/>
      <c r="F357" s="361"/>
      <c r="G357" s="361"/>
      <c r="H357" s="361"/>
      <c r="I357" s="401" t="s">
        <v>148</v>
      </c>
      <c r="J357" s="401" t="s">
        <v>158</v>
      </c>
    </row>
    <row r="358" spans="1:11">
      <c r="A358" s="579" t="s">
        <v>23</v>
      </c>
      <c r="B358" s="575">
        <v>2006</v>
      </c>
      <c r="C358" s="565"/>
      <c r="D358" s="572" t="s">
        <v>24</v>
      </c>
      <c r="E358" s="361"/>
      <c r="F358" s="361"/>
      <c r="G358" s="147" t="s">
        <v>155</v>
      </c>
      <c r="H358" s="361"/>
      <c r="I358" s="402"/>
      <c r="J358" s="402"/>
    </row>
    <row r="359" spans="1:11" ht="48">
      <c r="A359" s="579"/>
      <c r="B359" s="393"/>
      <c r="C359" s="582"/>
      <c r="D359" s="572" t="s">
        <v>25</v>
      </c>
      <c r="E359" s="361"/>
      <c r="F359" s="361"/>
      <c r="G359" s="361"/>
      <c r="H359" s="361"/>
      <c r="I359" s="615"/>
      <c r="J359" s="419"/>
      <c r="K359" s="585" t="s">
        <v>127</v>
      </c>
    </row>
    <row r="360" spans="1:11" ht="24">
      <c r="A360" s="579"/>
      <c r="B360" s="393"/>
      <c r="C360" s="582"/>
      <c r="D360" s="572" t="s">
        <v>26</v>
      </c>
      <c r="E360" s="361"/>
      <c r="F360" s="361"/>
      <c r="G360" s="614" t="s">
        <v>128</v>
      </c>
      <c r="H360" s="361"/>
      <c r="I360" s="402"/>
      <c r="J360" s="402"/>
    </row>
    <row r="361" spans="1:11" ht="48">
      <c r="A361" s="579"/>
      <c r="B361" s="393"/>
      <c r="C361" s="582"/>
      <c r="D361" s="572" t="s">
        <v>27</v>
      </c>
      <c r="E361" s="361"/>
      <c r="F361" s="361"/>
      <c r="G361" s="361"/>
      <c r="H361" s="361"/>
      <c r="I361" s="615"/>
      <c r="J361" s="419"/>
      <c r="K361" s="585" t="s">
        <v>108</v>
      </c>
    </row>
    <row r="362" spans="1:11">
      <c r="A362" s="579"/>
      <c r="B362" s="575">
        <v>2007</v>
      </c>
      <c r="C362" s="565"/>
      <c r="D362" s="572" t="s">
        <v>24</v>
      </c>
      <c r="E362" s="361"/>
      <c r="F362" s="361"/>
      <c r="G362" s="147" t="s">
        <v>110</v>
      </c>
      <c r="H362" s="361"/>
      <c r="I362" s="402"/>
      <c r="J362" s="402"/>
      <c r="K362" s="616"/>
    </row>
    <row r="363" spans="1:11" ht="48">
      <c r="A363" s="579"/>
      <c r="B363" s="556"/>
      <c r="C363" s="362"/>
      <c r="D363" s="572" t="s">
        <v>109</v>
      </c>
      <c r="E363" s="361"/>
      <c r="F363" s="361"/>
      <c r="G363" s="361"/>
      <c r="H363" s="361"/>
      <c r="I363" s="402"/>
      <c r="J363" s="402"/>
      <c r="K363" s="584" t="s">
        <v>127</v>
      </c>
    </row>
    <row r="364" spans="1:11">
      <c r="A364" s="128" t="s">
        <v>1036</v>
      </c>
      <c r="B364" s="385" t="s">
        <v>1885</v>
      </c>
      <c r="C364" s="362"/>
      <c r="D364" s="363" t="s">
        <v>1744</v>
      </c>
      <c r="E364" s="361">
        <v>109</v>
      </c>
      <c r="F364" s="361" t="s">
        <v>106</v>
      </c>
      <c r="G364" s="361" t="s">
        <v>107</v>
      </c>
      <c r="H364" s="361" t="s">
        <v>1739</v>
      </c>
    </row>
    <row r="365" spans="1:11" ht="24">
      <c r="A365" s="130"/>
      <c r="B365" s="379" t="s">
        <v>1885</v>
      </c>
      <c r="C365" s="363"/>
      <c r="D365" s="363" t="s">
        <v>240</v>
      </c>
      <c r="E365" s="378" t="s">
        <v>772</v>
      </c>
      <c r="F365" s="378"/>
      <c r="G365" s="382">
        <v>90323</v>
      </c>
      <c r="H365" s="378" t="s">
        <v>952</v>
      </c>
    </row>
    <row r="366" spans="1:11" ht="24">
      <c r="A366" s="129"/>
      <c r="B366" s="379" t="s">
        <v>1885</v>
      </c>
      <c r="C366" s="363" t="s">
        <v>241</v>
      </c>
      <c r="D366" s="363" t="s">
        <v>240</v>
      </c>
      <c r="E366" s="378" t="s">
        <v>772</v>
      </c>
      <c r="F366" s="378"/>
      <c r="G366" s="382">
        <v>90323</v>
      </c>
      <c r="H366" s="378" t="s">
        <v>952</v>
      </c>
    </row>
    <row r="367" spans="1:11">
      <c r="A367" s="128" t="s">
        <v>1433</v>
      </c>
      <c r="B367" s="379">
        <v>1998</v>
      </c>
      <c r="C367" s="363"/>
      <c r="D367" s="363" t="s">
        <v>431</v>
      </c>
      <c r="E367" s="361">
        <v>524</v>
      </c>
      <c r="F367" s="361" t="s">
        <v>1468</v>
      </c>
      <c r="G367" s="361" t="s">
        <v>511</v>
      </c>
      <c r="H367" s="361" t="s">
        <v>1816</v>
      </c>
    </row>
    <row r="368" spans="1:11" ht="45" customHeight="1">
      <c r="A368" s="130"/>
      <c r="B368" s="379">
        <v>1998</v>
      </c>
      <c r="C368" s="363"/>
      <c r="D368" s="363" t="s">
        <v>1700</v>
      </c>
      <c r="E368" s="361">
        <v>400</v>
      </c>
      <c r="F368" s="1134" t="s">
        <v>386</v>
      </c>
      <c r="G368" s="1135"/>
      <c r="H368" s="361" t="s">
        <v>1820</v>
      </c>
    </row>
    <row r="369" spans="1:11">
      <c r="A369" s="130"/>
      <c r="B369" s="379">
        <v>1998</v>
      </c>
      <c r="C369" s="363"/>
      <c r="D369" s="363" t="s">
        <v>2072</v>
      </c>
      <c r="E369" s="361">
        <v>351</v>
      </c>
      <c r="F369" s="361" t="s">
        <v>2073</v>
      </c>
      <c r="G369" s="361" t="s">
        <v>1727</v>
      </c>
      <c r="H369" s="380"/>
    </row>
    <row r="370" spans="1:11">
      <c r="A370" s="130"/>
      <c r="B370" s="379">
        <v>1998</v>
      </c>
      <c r="C370" s="363" t="s">
        <v>1392</v>
      </c>
      <c r="D370" s="363" t="s">
        <v>1876</v>
      </c>
      <c r="E370" s="361">
        <v>19</v>
      </c>
      <c r="F370" s="361" t="s">
        <v>1877</v>
      </c>
      <c r="G370" s="361" t="s">
        <v>1878</v>
      </c>
      <c r="H370" s="380"/>
    </row>
    <row r="371" spans="1:11">
      <c r="A371" s="130"/>
      <c r="B371" s="379">
        <v>1998</v>
      </c>
      <c r="C371" s="363"/>
      <c r="D371" s="363" t="s">
        <v>64</v>
      </c>
      <c r="E371" s="361">
        <v>244</v>
      </c>
      <c r="F371" s="361" t="s">
        <v>440</v>
      </c>
      <c r="G371" s="361" t="s">
        <v>439</v>
      </c>
      <c r="H371" s="380"/>
    </row>
    <row r="372" spans="1:11">
      <c r="A372" s="130"/>
      <c r="B372" s="379">
        <v>1998</v>
      </c>
      <c r="C372" s="363" t="s">
        <v>1392</v>
      </c>
      <c r="D372" s="363" t="s">
        <v>562</v>
      </c>
      <c r="E372" s="361">
        <v>337</v>
      </c>
      <c r="F372" s="361" t="s">
        <v>437</v>
      </c>
      <c r="G372" s="361" t="s">
        <v>438</v>
      </c>
      <c r="H372" s="380"/>
    </row>
    <row r="373" spans="1:11" ht="24">
      <c r="A373" s="130"/>
      <c r="B373" s="580">
        <v>1998</v>
      </c>
      <c r="C373" s="50" t="s">
        <v>241</v>
      </c>
      <c r="D373" s="50" t="s">
        <v>240</v>
      </c>
      <c r="E373" s="378" t="s">
        <v>772</v>
      </c>
      <c r="F373" s="378"/>
      <c r="G373" s="382">
        <v>90323</v>
      </c>
      <c r="H373" s="378" t="s">
        <v>952</v>
      </c>
    </row>
    <row r="374" spans="1:11">
      <c r="A374" s="602" t="s">
        <v>34</v>
      </c>
      <c r="B374" s="564"/>
      <c r="C374" s="603"/>
      <c r="D374" s="50" t="s">
        <v>80</v>
      </c>
      <c r="E374" s="378"/>
      <c r="F374" s="378"/>
      <c r="G374" s="382"/>
      <c r="H374" s="599"/>
      <c r="I374" s="586"/>
      <c r="J374" s="563"/>
      <c r="K374" s="600" t="s">
        <v>130</v>
      </c>
    </row>
    <row r="375" spans="1:11">
      <c r="A375" s="579"/>
      <c r="B375" s="581"/>
      <c r="C375" s="603"/>
      <c r="D375" s="50" t="s">
        <v>35</v>
      </c>
      <c r="E375" s="378"/>
      <c r="F375" s="378"/>
      <c r="G375" s="382"/>
      <c r="H375" s="378"/>
      <c r="I375" s="586"/>
      <c r="J375" s="563"/>
      <c r="K375" s="560" t="s">
        <v>84</v>
      </c>
    </row>
    <row r="376" spans="1:11">
      <c r="A376" s="579"/>
      <c r="B376" s="581"/>
      <c r="C376" s="603"/>
      <c r="D376" s="50" t="s">
        <v>36</v>
      </c>
      <c r="E376" s="378"/>
      <c r="F376" s="378"/>
      <c r="G376" s="601" t="s">
        <v>39</v>
      </c>
      <c r="H376" s="398"/>
      <c r="I376" s="127"/>
      <c r="J376" s="127"/>
      <c r="K376" s="433"/>
    </row>
    <row r="377" spans="1:11">
      <c r="A377" s="579"/>
      <c r="B377" s="581"/>
      <c r="C377" s="603"/>
      <c r="D377" s="50" t="s">
        <v>37</v>
      </c>
      <c r="E377" s="378"/>
      <c r="F377" s="378"/>
      <c r="G377" s="601" t="s">
        <v>40</v>
      </c>
      <c r="H377" s="398"/>
      <c r="I377" s="127"/>
      <c r="J377" s="127"/>
      <c r="K377" s="433"/>
    </row>
    <row r="378" spans="1:11" ht="24">
      <c r="A378" s="573"/>
      <c r="B378" s="386"/>
      <c r="C378" s="603"/>
      <c r="D378" s="50" t="s">
        <v>38</v>
      </c>
      <c r="E378" s="378"/>
      <c r="F378" s="378"/>
      <c r="G378" s="382"/>
      <c r="H378" s="378"/>
      <c r="I378" s="586"/>
      <c r="J378" s="563"/>
      <c r="K378" s="585" t="s">
        <v>41</v>
      </c>
    </row>
    <row r="379" spans="1:11">
      <c r="A379" s="129" t="s">
        <v>1710</v>
      </c>
      <c r="B379" s="385" t="s">
        <v>1884</v>
      </c>
      <c r="C379" s="363"/>
      <c r="D379" s="363" t="s">
        <v>431</v>
      </c>
      <c r="E379" s="361">
        <v>524</v>
      </c>
      <c r="F379" s="361" t="s">
        <v>1468</v>
      </c>
      <c r="G379" s="361" t="s">
        <v>511</v>
      </c>
      <c r="H379" s="361" t="s">
        <v>1816</v>
      </c>
    </row>
    <row r="380" spans="1:11" ht="24">
      <c r="A380" s="128" t="s">
        <v>970</v>
      </c>
      <c r="B380" s="564" t="s">
        <v>609</v>
      </c>
      <c r="C380" s="565"/>
      <c r="D380" s="565" t="s">
        <v>1674</v>
      </c>
      <c r="E380" s="564"/>
      <c r="F380" s="564"/>
      <c r="G380" s="564" t="s">
        <v>2017</v>
      </c>
      <c r="H380" s="564"/>
      <c r="I380" s="941"/>
    </row>
    <row r="381" spans="1:11" ht="13" thickBot="1">
      <c r="A381" s="864">
        <v>1200</v>
      </c>
      <c r="B381" s="872"/>
      <c r="C381" s="872"/>
      <c r="D381" s="872"/>
      <c r="E381" s="872"/>
      <c r="F381" s="872"/>
      <c r="G381" s="872"/>
      <c r="H381" s="872"/>
      <c r="I381" s="940"/>
      <c r="J381" s="937"/>
    </row>
    <row r="382" spans="1:11" ht="13" thickTop="1">
      <c r="A382" s="578" t="s">
        <v>79</v>
      </c>
      <c r="B382" s="576"/>
      <c r="C382" s="577"/>
      <c r="D382" s="574" t="s">
        <v>80</v>
      </c>
      <c r="E382" s="568"/>
      <c r="F382" s="567"/>
      <c r="G382" s="567"/>
      <c r="H382" s="567"/>
      <c r="I382" s="569"/>
      <c r="J382" s="570"/>
      <c r="K382" s="571" t="s">
        <v>130</v>
      </c>
    </row>
    <row r="383" spans="1:11">
      <c r="A383" s="129"/>
      <c r="B383" s="556"/>
      <c r="C383" s="557"/>
      <c r="D383" s="557" t="s">
        <v>83</v>
      </c>
      <c r="E383" s="556"/>
      <c r="F383" s="558"/>
      <c r="G383" s="558"/>
      <c r="H383" s="558"/>
      <c r="I383" s="559"/>
      <c r="J383" s="559"/>
      <c r="K383" s="566" t="s">
        <v>129</v>
      </c>
    </row>
    <row r="384" spans="1:11">
      <c r="A384" s="128" t="s">
        <v>131</v>
      </c>
      <c r="B384" s="380"/>
      <c r="C384" s="364"/>
      <c r="D384" s="363" t="s">
        <v>80</v>
      </c>
      <c r="E384" s="390"/>
      <c r="F384" s="391"/>
      <c r="G384" s="391"/>
      <c r="H384" s="391"/>
      <c r="I384" s="562"/>
      <c r="J384" s="563"/>
      <c r="K384" s="560" t="s">
        <v>82</v>
      </c>
    </row>
    <row r="385" spans="1:11">
      <c r="A385" s="129"/>
      <c r="B385" s="556"/>
      <c r="C385" s="557"/>
      <c r="D385" s="363" t="s">
        <v>83</v>
      </c>
      <c r="E385" s="556"/>
      <c r="F385" s="558"/>
      <c r="G385" s="558"/>
      <c r="H385" s="558"/>
      <c r="I385" s="559"/>
      <c r="J385" s="561"/>
      <c r="K385" s="47" t="s">
        <v>129</v>
      </c>
    </row>
    <row r="386" spans="1:11">
      <c r="A386" s="864" t="s">
        <v>2564</v>
      </c>
      <c r="B386" s="872"/>
      <c r="C386" s="872"/>
      <c r="D386" s="872"/>
      <c r="E386" s="872"/>
      <c r="F386" s="872"/>
      <c r="G386" s="872"/>
      <c r="H386" s="872"/>
      <c r="I386" s="938"/>
      <c r="J386" s="938"/>
    </row>
    <row r="387" spans="1:11">
      <c r="A387" s="45" t="s">
        <v>566</v>
      </c>
      <c r="B387" s="361"/>
      <c r="C387" s="363"/>
      <c r="D387" s="363" t="s">
        <v>567</v>
      </c>
      <c r="E387" s="361"/>
      <c r="F387" s="361" t="s">
        <v>568</v>
      </c>
      <c r="G387" s="361" t="s">
        <v>569</v>
      </c>
      <c r="H387" s="361"/>
      <c r="I387" s="939"/>
      <c r="J387" s="381"/>
    </row>
    <row r="388" spans="1:11" ht="24">
      <c r="A388" s="45" t="s">
        <v>1967</v>
      </c>
      <c r="B388" s="361"/>
      <c r="C388" s="363"/>
      <c r="D388" s="363" t="s">
        <v>1968</v>
      </c>
      <c r="E388" s="361"/>
      <c r="F388" s="361"/>
      <c r="G388" s="361" t="s">
        <v>1969</v>
      </c>
      <c r="H388" s="361"/>
      <c r="I388" s="381"/>
      <c r="J388" s="381"/>
    </row>
    <row r="389" spans="1:11">
      <c r="A389" s="128" t="s">
        <v>986</v>
      </c>
      <c r="B389" s="361">
        <v>1976</v>
      </c>
      <c r="C389" s="363"/>
      <c r="D389" s="363" t="s">
        <v>1573</v>
      </c>
      <c r="E389" s="361"/>
      <c r="F389" s="361"/>
      <c r="G389" s="361" t="s">
        <v>1574</v>
      </c>
      <c r="H389" s="361"/>
      <c r="I389" s="373" t="s">
        <v>701</v>
      </c>
      <c r="J389" s="373" t="s">
        <v>702</v>
      </c>
    </row>
    <row r="390" spans="1:11">
      <c r="A390" s="129"/>
      <c r="B390" s="361" t="s">
        <v>2143</v>
      </c>
      <c r="C390" s="363"/>
      <c r="D390" s="363" t="s">
        <v>2144</v>
      </c>
      <c r="E390" s="361"/>
      <c r="F390" s="361"/>
      <c r="G390" s="361" t="s">
        <v>2145</v>
      </c>
      <c r="H390" s="361"/>
      <c r="I390" s="381"/>
      <c r="J390" s="381"/>
    </row>
    <row r="391" spans="1:11">
      <c r="A391" s="45" t="s">
        <v>1373</v>
      </c>
      <c r="B391" s="361"/>
      <c r="C391" s="363"/>
      <c r="D391" s="363"/>
      <c r="E391" s="361"/>
      <c r="F391" s="361"/>
      <c r="G391" s="361"/>
      <c r="H391" s="361"/>
      <c r="I391" s="419" t="s">
        <v>1192</v>
      </c>
      <c r="J391" s="401" t="s">
        <v>869</v>
      </c>
    </row>
    <row r="392" spans="1:11">
      <c r="A392" s="128" t="s">
        <v>857</v>
      </c>
      <c r="B392" s="564"/>
      <c r="C392" s="565"/>
      <c r="D392" s="565"/>
      <c r="E392" s="564"/>
      <c r="F392" s="564"/>
      <c r="G392" s="564"/>
      <c r="H392" s="564"/>
      <c r="I392" s="884" t="s">
        <v>1629</v>
      </c>
      <c r="J392" s="381"/>
    </row>
    <row r="393" spans="1:11">
      <c r="A393" s="888"/>
      <c r="B393" s="886"/>
      <c r="C393" s="885"/>
      <c r="D393" s="885"/>
      <c r="E393" s="886"/>
      <c r="F393" s="886"/>
      <c r="G393" s="886"/>
      <c r="H393" s="886"/>
      <c r="I393" s="887"/>
      <c r="J393" s="381"/>
    </row>
    <row r="394" spans="1:11">
      <c r="A394" s="1131" t="s">
        <v>2544</v>
      </c>
      <c r="B394" s="1067"/>
      <c r="C394" s="1067"/>
      <c r="D394" s="1067"/>
      <c r="E394" s="1067"/>
      <c r="F394" s="1067"/>
      <c r="G394" s="1067"/>
      <c r="H394" s="1067"/>
      <c r="I394" s="1067"/>
      <c r="J394" s="1067"/>
    </row>
    <row r="395" spans="1:11" ht="48">
      <c r="A395" s="369" t="s">
        <v>550</v>
      </c>
      <c r="B395" s="346" t="s">
        <v>682</v>
      </c>
      <c r="C395" s="54" t="s">
        <v>684</v>
      </c>
    </row>
    <row r="396" spans="1:11" ht="24">
      <c r="A396" s="370"/>
      <c r="B396" s="59"/>
      <c r="C396" s="94" t="s">
        <v>504</v>
      </c>
    </row>
    <row r="397" spans="1:11">
      <c r="A397" s="370"/>
      <c r="B397" s="59"/>
      <c r="C397" s="54" t="s">
        <v>636</v>
      </c>
    </row>
    <row r="398" spans="1:11">
      <c r="A398" s="370"/>
      <c r="B398" s="59"/>
      <c r="C398" s="252" t="s">
        <v>734</v>
      </c>
      <c r="D398" s="408"/>
      <c r="E398" s="409"/>
      <c r="F398" s="409"/>
      <c r="G398" s="409"/>
      <c r="H398" s="410"/>
      <c r="I398" s="411"/>
      <c r="J398" s="411"/>
    </row>
    <row r="399" spans="1:11">
      <c r="A399" s="370"/>
      <c r="B399" s="412"/>
      <c r="C399" s="252" t="s">
        <v>735</v>
      </c>
      <c r="D399" s="408"/>
      <c r="E399" s="409"/>
      <c r="F399" s="409"/>
      <c r="G399" s="409"/>
      <c r="H399" s="410"/>
      <c r="I399" s="411"/>
      <c r="J399" s="411"/>
    </row>
    <row r="400" spans="1:11">
      <c r="A400" s="370"/>
      <c r="B400" s="412"/>
      <c r="C400" s="252" t="s">
        <v>1362</v>
      </c>
      <c r="D400" s="408"/>
      <c r="E400" s="409"/>
      <c r="F400" s="409"/>
      <c r="G400" s="409"/>
      <c r="H400" s="410"/>
      <c r="I400" s="411"/>
      <c r="J400" s="411"/>
    </row>
    <row r="401" spans="1:10">
      <c r="A401" s="370"/>
      <c r="B401" s="412"/>
      <c r="C401" s="252" t="s">
        <v>854</v>
      </c>
      <c r="D401" s="408"/>
      <c r="E401" s="409"/>
      <c r="F401" s="409"/>
      <c r="G401" s="409"/>
      <c r="H401" s="410"/>
      <c r="I401" s="411"/>
      <c r="J401" s="411"/>
    </row>
    <row r="402" spans="1:10">
      <c r="A402" s="370"/>
      <c r="B402" s="412"/>
      <c r="C402" s="255" t="s">
        <v>683</v>
      </c>
      <c r="D402" s="408"/>
      <c r="E402" s="409"/>
      <c r="F402" s="409"/>
      <c r="G402" s="409"/>
      <c r="H402" s="410"/>
      <c r="I402" s="411"/>
      <c r="J402" s="411"/>
    </row>
    <row r="403" spans="1:10">
      <c r="A403" s="370"/>
      <c r="B403" s="412"/>
      <c r="C403" s="413" t="s">
        <v>685</v>
      </c>
      <c r="D403" s="408"/>
      <c r="E403" s="409"/>
      <c r="F403" s="409"/>
      <c r="G403" s="409"/>
      <c r="H403" s="410"/>
      <c r="I403" s="411"/>
      <c r="J403" s="411"/>
    </row>
    <row r="404" spans="1:10">
      <c r="A404" s="370"/>
      <c r="B404" s="412"/>
      <c r="C404" s="252" t="s">
        <v>686</v>
      </c>
      <c r="D404" s="408"/>
      <c r="E404" s="409"/>
      <c r="F404" s="409"/>
      <c r="G404" s="409"/>
      <c r="H404" s="410"/>
      <c r="I404" s="411"/>
      <c r="J404" s="411"/>
    </row>
    <row r="405" spans="1:10">
      <c r="A405" s="370"/>
      <c r="B405" s="412"/>
      <c r="C405" s="252" t="s">
        <v>342</v>
      </c>
      <c r="D405" s="408"/>
      <c r="E405" s="409"/>
      <c r="F405" s="409"/>
      <c r="G405" s="409"/>
      <c r="H405" s="410"/>
      <c r="I405" s="411"/>
      <c r="J405" s="411"/>
    </row>
    <row r="406" spans="1:10">
      <c r="A406" s="370"/>
      <c r="B406" s="412"/>
      <c r="C406" s="253" t="s">
        <v>524</v>
      </c>
      <c r="D406" s="408"/>
      <c r="E406" s="409"/>
      <c r="F406" s="409"/>
      <c r="G406" s="409"/>
      <c r="H406" s="410"/>
      <c r="I406" s="411"/>
      <c r="J406" s="411"/>
    </row>
    <row r="407" spans="1:10">
      <c r="A407" s="370"/>
      <c r="B407" s="412"/>
      <c r="C407" s="253" t="s">
        <v>525</v>
      </c>
      <c r="D407" s="408"/>
      <c r="E407" s="409"/>
      <c r="F407" s="409"/>
      <c r="G407" s="409"/>
      <c r="H407" s="410"/>
      <c r="I407" s="411"/>
      <c r="J407" s="411"/>
    </row>
    <row r="408" spans="1:10">
      <c r="A408" s="368"/>
      <c r="B408" s="414"/>
      <c r="C408" s="254" t="s">
        <v>383</v>
      </c>
      <c r="D408" s="408"/>
      <c r="E408" s="409"/>
      <c r="F408" s="409"/>
      <c r="G408" s="409"/>
      <c r="H408" s="410"/>
      <c r="I408" s="411"/>
      <c r="J408" s="411"/>
    </row>
    <row r="409" spans="1:10" ht="36">
      <c r="A409" s="371" t="s">
        <v>782</v>
      </c>
      <c r="B409" s="415"/>
      <c r="C409" s="416" t="s">
        <v>548</v>
      </c>
      <c r="D409" s="408"/>
      <c r="E409" s="409"/>
      <c r="F409" s="409"/>
      <c r="G409" s="409"/>
      <c r="H409" s="410"/>
      <c r="I409" s="411"/>
      <c r="J409" s="411"/>
    </row>
    <row r="410" spans="1:10">
      <c r="B410" s="409"/>
      <c r="C410" s="417"/>
      <c r="D410" s="408"/>
      <c r="E410" s="409"/>
      <c r="F410" s="409"/>
      <c r="G410" s="409"/>
      <c r="H410" s="410"/>
      <c r="I410" s="411"/>
      <c r="J410" s="411"/>
    </row>
    <row r="411" spans="1:10" ht="24">
      <c r="A411" s="371" t="s">
        <v>1582</v>
      </c>
      <c r="B411" s="415" t="s">
        <v>609</v>
      </c>
      <c r="C411" s="418" t="s">
        <v>1226</v>
      </c>
      <c r="D411" s="408"/>
      <c r="E411" s="409"/>
      <c r="F411" s="409"/>
      <c r="G411" s="409"/>
      <c r="H411" s="410"/>
      <c r="I411" s="411"/>
      <c r="J411" s="411"/>
    </row>
    <row r="413" spans="1:10" ht="36">
      <c r="A413" s="371" t="s">
        <v>145</v>
      </c>
      <c r="B413" s="56" t="s">
        <v>415</v>
      </c>
      <c r="C413" s="1133" t="s">
        <v>272</v>
      </c>
      <c r="D413" s="1133"/>
    </row>
    <row r="415" spans="1:10">
      <c r="A415" s="1131" t="s">
        <v>2559</v>
      </c>
      <c r="B415" s="1067"/>
      <c r="C415" s="1067"/>
      <c r="D415" s="1067"/>
      <c r="E415" s="1067"/>
      <c r="F415" s="1067"/>
      <c r="G415" s="1067"/>
      <c r="H415" s="1067"/>
      <c r="I415" s="1067"/>
      <c r="J415" s="1067"/>
    </row>
    <row r="417" spans="1:10">
      <c r="B417" s="48" t="s">
        <v>2075</v>
      </c>
      <c r="C417" s="53"/>
      <c r="D417" s="49" t="s">
        <v>1983</v>
      </c>
      <c r="E417" s="48"/>
      <c r="F417" s="48"/>
      <c r="G417" s="48" t="s">
        <v>486</v>
      </c>
    </row>
    <row r="418" spans="1:10">
      <c r="B418" s="48">
        <v>1925</v>
      </c>
      <c r="C418" s="53"/>
      <c r="D418" s="49" t="s">
        <v>1975</v>
      </c>
      <c r="E418" s="48"/>
      <c r="F418" s="48"/>
      <c r="G418" s="48" t="s">
        <v>1965</v>
      </c>
    </row>
    <row r="419" spans="1:10">
      <c r="A419" s="365" t="s">
        <v>461</v>
      </c>
      <c r="B419" s="48" t="s">
        <v>939</v>
      </c>
      <c r="C419" s="53"/>
      <c r="D419" s="49" t="s">
        <v>1966</v>
      </c>
      <c r="E419" s="48" t="s">
        <v>978</v>
      </c>
      <c r="F419" s="423"/>
      <c r="G419" s="424"/>
    </row>
    <row r="420" spans="1:10">
      <c r="A420" s="905" t="s">
        <v>346</v>
      </c>
      <c r="B420" s="1119" t="s">
        <v>1062</v>
      </c>
      <c r="C420" s="906"/>
      <c r="D420" s="907" t="s">
        <v>1267</v>
      </c>
      <c r="E420" s="908" t="s">
        <v>1268</v>
      </c>
      <c r="F420" s="917"/>
      <c r="G420" s="917" t="s">
        <v>1823</v>
      </c>
    </row>
    <row r="421" spans="1:10" ht="48">
      <c r="A421" s="909"/>
      <c r="B421" s="1120"/>
      <c r="C421" s="910" t="s">
        <v>349</v>
      </c>
      <c r="D421" s="911" t="s">
        <v>397</v>
      </c>
      <c r="E421" s="912"/>
    </row>
    <row r="422" spans="1:10" ht="24">
      <c r="A422" s="913"/>
      <c r="B422" s="1121"/>
      <c r="C422" s="914" t="s">
        <v>396</v>
      </c>
      <c r="D422" s="915" t="s">
        <v>350</v>
      </c>
      <c r="E422" s="916" t="s">
        <v>351</v>
      </c>
      <c r="F422" s="918"/>
      <c r="G422" s="916" t="s">
        <v>1978</v>
      </c>
    </row>
    <row r="423" spans="1:10" ht="24">
      <c r="A423" s="901" t="s">
        <v>2546</v>
      </c>
      <c r="B423" s="902" t="s">
        <v>1001</v>
      </c>
      <c r="C423" s="903"/>
      <c r="D423" s="904" t="s">
        <v>1922</v>
      </c>
      <c r="E423" s="902" t="s">
        <v>1546</v>
      </c>
    </row>
    <row r="424" spans="1:10" ht="24">
      <c r="A424" s="901" t="s">
        <v>1403</v>
      </c>
      <c r="B424" s="902" t="s">
        <v>976</v>
      </c>
      <c r="C424" s="919"/>
      <c r="D424" s="904" t="s">
        <v>1922</v>
      </c>
      <c r="E424" s="902" t="s">
        <v>1546</v>
      </c>
    </row>
    <row r="425" spans="1:10">
      <c r="A425" s="891" t="s">
        <v>2551</v>
      </c>
      <c r="B425" s="892" t="s">
        <v>887</v>
      </c>
      <c r="C425" s="893"/>
      <c r="D425" s="894" t="s">
        <v>889</v>
      </c>
      <c r="E425" s="895" t="s">
        <v>844</v>
      </c>
      <c r="F425" s="892"/>
      <c r="G425" s="892" t="s">
        <v>1822</v>
      </c>
    </row>
    <row r="426" spans="1:10">
      <c r="A426" s="365" t="s">
        <v>196</v>
      </c>
      <c r="B426" s="48" t="s">
        <v>275</v>
      </c>
      <c r="C426" s="53"/>
      <c r="D426" s="49" t="s">
        <v>2014</v>
      </c>
      <c r="E426" s="51" t="s">
        <v>1161</v>
      </c>
      <c r="F426" s="48"/>
      <c r="G426" s="51" t="s">
        <v>1570</v>
      </c>
      <c r="H426" s="47"/>
      <c r="I426" s="421" t="s">
        <v>577</v>
      </c>
      <c r="J426" s="407" t="s">
        <v>1837</v>
      </c>
    </row>
    <row r="427" spans="1:10" ht="24">
      <c r="A427" s="366" t="s">
        <v>2588</v>
      </c>
      <c r="B427" s="866">
        <v>1956</v>
      </c>
      <c r="C427" s="91"/>
      <c r="D427" s="879" t="s">
        <v>2586</v>
      </c>
      <c r="E427" s="890" t="s">
        <v>2585</v>
      </c>
      <c r="F427" s="48"/>
      <c r="G427" s="866"/>
      <c r="H427" s="433"/>
      <c r="I427" s="434"/>
      <c r="J427" s="434"/>
    </row>
    <row r="428" spans="1:10">
      <c r="A428" s="920" t="s">
        <v>1929</v>
      </c>
      <c r="B428" s="921" t="s">
        <v>1382</v>
      </c>
      <c r="C428" s="906"/>
      <c r="D428" s="904" t="s">
        <v>2014</v>
      </c>
      <c r="E428" s="902" t="s">
        <v>1161</v>
      </c>
      <c r="F428" s="921"/>
      <c r="G428" s="902" t="s">
        <v>1570</v>
      </c>
    </row>
    <row r="429" spans="1:10">
      <c r="A429" s="365" t="s">
        <v>2534</v>
      </c>
      <c r="B429" s="876" t="s">
        <v>2511</v>
      </c>
      <c r="C429" s="862"/>
      <c r="D429" s="877" t="s">
        <v>2532</v>
      </c>
      <c r="E429" s="878" t="s">
        <v>2533</v>
      </c>
    </row>
    <row r="430" spans="1:10">
      <c r="A430" s="365" t="s">
        <v>1367</v>
      </c>
      <c r="B430" s="48" t="s">
        <v>1382</v>
      </c>
      <c r="C430" s="53"/>
      <c r="D430" s="49" t="s">
        <v>1383</v>
      </c>
      <c r="E430" s="48" t="s">
        <v>1384</v>
      </c>
      <c r="F430" s="48"/>
      <c r="G430" s="48" t="s">
        <v>1715</v>
      </c>
    </row>
    <row r="431" spans="1:10">
      <c r="A431" s="365" t="s">
        <v>1549</v>
      </c>
      <c r="B431" s="48" t="s">
        <v>1544</v>
      </c>
      <c r="C431" s="53"/>
      <c r="D431" s="49" t="s">
        <v>2014</v>
      </c>
      <c r="E431" s="51" t="s">
        <v>1161</v>
      </c>
      <c r="F431" s="48"/>
      <c r="G431" s="51" t="s">
        <v>1570</v>
      </c>
    </row>
    <row r="432" spans="1:10">
      <c r="A432" s="365" t="s">
        <v>2535</v>
      </c>
      <c r="B432" s="48" t="s">
        <v>1544</v>
      </c>
      <c r="C432" s="860"/>
      <c r="D432" s="879" t="s">
        <v>2536</v>
      </c>
      <c r="E432" s="880" t="s">
        <v>2537</v>
      </c>
      <c r="F432" s="48"/>
      <c r="G432" s="861"/>
    </row>
    <row r="433" spans="1:10">
      <c r="A433" s="920" t="s">
        <v>1689</v>
      </c>
      <c r="B433" s="921" t="s">
        <v>2140</v>
      </c>
      <c r="C433" s="919"/>
      <c r="D433" s="904" t="s">
        <v>1922</v>
      </c>
      <c r="E433" s="921" t="s">
        <v>1546</v>
      </c>
    </row>
    <row r="434" spans="1:10">
      <c r="A434" s="901" t="s">
        <v>2547</v>
      </c>
      <c r="B434" s="902" t="s">
        <v>1001</v>
      </c>
      <c r="C434" s="903"/>
      <c r="D434" s="904" t="s">
        <v>1922</v>
      </c>
      <c r="E434" s="902" t="s">
        <v>1546</v>
      </c>
    </row>
    <row r="435" spans="1:10">
      <c r="A435" s="365" t="s">
        <v>1732</v>
      </c>
      <c r="B435" s="48" t="s">
        <v>2151</v>
      </c>
      <c r="C435" s="53"/>
      <c r="D435" s="49" t="s">
        <v>203</v>
      </c>
      <c r="E435" s="51" t="s">
        <v>2178</v>
      </c>
      <c r="F435" s="48" t="s">
        <v>2164</v>
      </c>
      <c r="G435" s="48" t="s">
        <v>1901</v>
      </c>
    </row>
    <row r="436" spans="1:10">
      <c r="A436" s="365" t="s">
        <v>1325</v>
      </c>
      <c r="B436" s="55">
        <v>1955</v>
      </c>
      <c r="C436" s="91"/>
      <c r="D436" s="881" t="s">
        <v>2538</v>
      </c>
      <c r="E436" s="882" t="s">
        <v>2539</v>
      </c>
      <c r="F436" s="55"/>
      <c r="G436" s="55"/>
    </row>
    <row r="437" spans="1:10">
      <c r="A437" s="365" t="s">
        <v>1100</v>
      </c>
      <c r="B437" s="55">
        <v>1958</v>
      </c>
      <c r="C437" s="91"/>
      <c r="D437" s="881" t="s">
        <v>203</v>
      </c>
      <c r="E437" s="861" t="s">
        <v>2178</v>
      </c>
      <c r="F437" s="55"/>
      <c r="G437" s="55"/>
    </row>
    <row r="438" spans="1:10" ht="24">
      <c r="A438" s="369" t="s">
        <v>1288</v>
      </c>
      <c r="B438" s="354" t="s">
        <v>1490</v>
      </c>
      <c r="C438" s="91"/>
      <c r="D438" s="93" t="s">
        <v>203</v>
      </c>
      <c r="E438" s="52" t="s">
        <v>2178</v>
      </c>
      <c r="F438" s="352" t="s">
        <v>2164</v>
      </c>
      <c r="G438" s="352" t="s">
        <v>1901</v>
      </c>
    </row>
    <row r="439" spans="1:10" ht="36">
      <c r="A439" s="370"/>
      <c r="B439" s="59"/>
      <c r="C439" s="305" t="s">
        <v>1083</v>
      </c>
      <c r="D439" s="307" t="s">
        <v>1084</v>
      </c>
      <c r="E439" s="306">
        <v>91000</v>
      </c>
    </row>
    <row r="440" spans="1:10">
      <c r="A440" s="905" t="s">
        <v>197</v>
      </c>
      <c r="B440" s="922" t="s">
        <v>1382</v>
      </c>
      <c r="C440" s="906"/>
      <c r="D440" s="962" t="s">
        <v>2014</v>
      </c>
      <c r="E440" s="964" t="s">
        <v>1161</v>
      </c>
      <c r="F440" s="921"/>
      <c r="G440" s="902" t="s">
        <v>1570</v>
      </c>
    </row>
    <row r="441" spans="1:10" ht="24">
      <c r="A441" s="923"/>
      <c r="B441" s="924"/>
      <c r="C441" s="914" t="s">
        <v>1703</v>
      </c>
      <c r="D441" s="961" t="s">
        <v>1128</v>
      </c>
      <c r="E441" s="963" t="s">
        <v>845</v>
      </c>
    </row>
    <row r="442" spans="1:10">
      <c r="A442" s="905" t="s">
        <v>890</v>
      </c>
      <c r="B442" s="922" t="s">
        <v>1751</v>
      </c>
      <c r="C442" s="906"/>
      <c r="D442" s="907" t="s">
        <v>1752</v>
      </c>
      <c r="E442" s="908" t="s">
        <v>1753</v>
      </c>
      <c r="F442" s="921"/>
      <c r="G442" s="921" t="s">
        <v>1651</v>
      </c>
    </row>
    <row r="443" spans="1:10" ht="24">
      <c r="A443" s="923"/>
      <c r="B443" s="924"/>
      <c r="C443" s="914" t="s">
        <v>1535</v>
      </c>
      <c r="D443" s="915" t="s">
        <v>1128</v>
      </c>
      <c r="E443" s="916" t="s">
        <v>1308</v>
      </c>
    </row>
    <row r="444" spans="1:10">
      <c r="A444" s="891" t="s">
        <v>2548</v>
      </c>
      <c r="B444" s="892" t="s">
        <v>1085</v>
      </c>
      <c r="C444" s="893"/>
      <c r="D444" s="894" t="s">
        <v>889</v>
      </c>
      <c r="E444" s="895" t="s">
        <v>844</v>
      </c>
      <c r="F444" s="892"/>
      <c r="G444" s="892" t="s">
        <v>1822</v>
      </c>
    </row>
    <row r="445" spans="1:10">
      <c r="A445" s="366" t="s">
        <v>935</v>
      </c>
      <c r="B445" s="866" t="s">
        <v>198</v>
      </c>
      <c r="C445" s="867"/>
      <c r="D445" s="375" t="s">
        <v>2014</v>
      </c>
      <c r="E445" s="866" t="s">
        <v>1161</v>
      </c>
      <c r="F445" s="48"/>
      <c r="G445" s="866" t="s">
        <v>1570</v>
      </c>
    </row>
    <row r="446" spans="1:10">
      <c r="A446" s="891" t="s">
        <v>2550</v>
      </c>
      <c r="B446" s="892" t="s">
        <v>1021</v>
      </c>
      <c r="C446" s="893"/>
      <c r="D446" s="894" t="s">
        <v>1285</v>
      </c>
      <c r="E446" s="895" t="s">
        <v>472</v>
      </c>
      <c r="F446" s="892"/>
      <c r="G446" s="892" t="s">
        <v>1713</v>
      </c>
    </row>
    <row r="447" spans="1:10">
      <c r="A447" s="891" t="s">
        <v>1798</v>
      </c>
      <c r="B447" s="892" t="s">
        <v>1452</v>
      </c>
      <c r="C447" s="893"/>
      <c r="D447" s="894" t="s">
        <v>889</v>
      </c>
      <c r="E447" s="895" t="s">
        <v>844</v>
      </c>
      <c r="F447" s="892"/>
      <c r="G447" s="892" t="s">
        <v>1822</v>
      </c>
    </row>
    <row r="448" spans="1:10">
      <c r="A448" s="896" t="s">
        <v>1798</v>
      </c>
      <c r="B448" s="897">
        <v>1971</v>
      </c>
      <c r="C448" s="898"/>
      <c r="D448" s="899" t="s">
        <v>889</v>
      </c>
      <c r="E448" s="900" t="s">
        <v>844</v>
      </c>
      <c r="F448" s="554"/>
      <c r="G448" s="554"/>
      <c r="H448" s="433"/>
      <c r="I448" s="381"/>
      <c r="J448" s="381"/>
    </row>
    <row r="449" spans="1:10">
      <c r="A449" s="367" t="s">
        <v>489</v>
      </c>
      <c r="B449" s="55" t="s">
        <v>663</v>
      </c>
      <c r="C449" s="91"/>
      <c r="D449" s="351" t="s">
        <v>2014</v>
      </c>
      <c r="E449" s="352" t="s">
        <v>1161</v>
      </c>
      <c r="F449" s="349"/>
      <c r="G449" s="352" t="s">
        <v>1570</v>
      </c>
      <c r="H449" s="47"/>
      <c r="I449" s="421" t="s">
        <v>577</v>
      </c>
      <c r="J449" s="407" t="s">
        <v>1837</v>
      </c>
    </row>
    <row r="450" spans="1:10">
      <c r="A450" s="368"/>
      <c r="B450" s="57"/>
      <c r="C450" s="428"/>
      <c r="D450" s="307" t="s">
        <v>1571</v>
      </c>
      <c r="E450" s="306"/>
      <c r="F450" s="353"/>
      <c r="G450" s="306" t="s">
        <v>1572</v>
      </c>
      <c r="H450" s="433"/>
      <c r="I450" s="434"/>
      <c r="J450" s="434"/>
    </row>
    <row r="451" spans="1:10">
      <c r="A451" s="368" t="s">
        <v>1198</v>
      </c>
      <c r="B451" s="57">
        <v>1963</v>
      </c>
      <c r="C451" s="428"/>
      <c r="D451" s="943" t="s">
        <v>2014</v>
      </c>
      <c r="E451" s="944" t="s">
        <v>1161</v>
      </c>
      <c r="F451" s="424"/>
      <c r="G451" s="554"/>
      <c r="H451" s="433"/>
      <c r="I451" s="434"/>
      <c r="J451" s="434"/>
    </row>
    <row r="452" spans="1:10" ht="24">
      <c r="A452" s="946" t="s">
        <v>2566</v>
      </c>
      <c r="B452" s="947" t="s">
        <v>2569</v>
      </c>
      <c r="C452" s="428"/>
      <c r="D452" s="943" t="s">
        <v>2567</v>
      </c>
      <c r="E452" s="944" t="s">
        <v>2568</v>
      </c>
      <c r="F452" s="424"/>
      <c r="G452" s="554"/>
      <c r="H452" s="433"/>
      <c r="I452" s="434"/>
      <c r="J452" s="434"/>
    </row>
    <row r="453" spans="1:10">
      <c r="A453" s="368" t="s">
        <v>2565</v>
      </c>
      <c r="B453" s="57">
        <v>1963</v>
      </c>
      <c r="C453" s="428"/>
      <c r="D453" s="943" t="s">
        <v>2014</v>
      </c>
      <c r="E453" s="944" t="s">
        <v>1161</v>
      </c>
      <c r="F453" s="424"/>
      <c r="G453" s="554"/>
      <c r="H453" s="433"/>
      <c r="I453" s="434"/>
      <c r="J453" s="434"/>
    </row>
    <row r="454" spans="1:10">
      <c r="A454" s="365" t="s">
        <v>1505</v>
      </c>
      <c r="B454" s="48" t="s">
        <v>1404</v>
      </c>
      <c r="C454" s="53"/>
      <c r="D454" s="49" t="s">
        <v>1922</v>
      </c>
      <c r="E454" s="51" t="s">
        <v>1546</v>
      </c>
    </row>
    <row r="455" spans="1:10">
      <c r="A455" s="1115" t="s">
        <v>2549</v>
      </c>
      <c r="B455" s="1117" t="s">
        <v>1062</v>
      </c>
      <c r="C455" s="953"/>
      <c r="D455" s="954" t="s">
        <v>1267</v>
      </c>
      <c r="E455" s="955" t="s">
        <v>1268</v>
      </c>
      <c r="F455" s="956"/>
      <c r="G455" s="956" t="s">
        <v>1823</v>
      </c>
    </row>
    <row r="456" spans="1:10" ht="24">
      <c r="A456" s="1116"/>
      <c r="B456" s="1118"/>
      <c r="C456" s="957" t="s">
        <v>396</v>
      </c>
      <c r="D456" s="958" t="s">
        <v>350</v>
      </c>
      <c r="E456" s="959" t="s">
        <v>351</v>
      </c>
      <c r="F456" s="960"/>
      <c r="G456" s="959" t="s">
        <v>1978</v>
      </c>
    </row>
    <row r="457" spans="1:10">
      <c r="A457" s="965" t="s">
        <v>2579</v>
      </c>
      <c r="B457" s="966">
        <v>1936</v>
      </c>
      <c r="C457" s="967"/>
      <c r="D457" s="968" t="s">
        <v>2532</v>
      </c>
      <c r="E457" s="969" t="s">
        <v>2533</v>
      </c>
      <c r="F457" s="970"/>
      <c r="G457" s="562"/>
    </row>
    <row r="458" spans="1:10">
      <c r="A458" s="920" t="s">
        <v>1284</v>
      </c>
      <c r="B458" s="921" t="s">
        <v>1408</v>
      </c>
      <c r="C458" s="919"/>
      <c r="D458" s="904" t="s">
        <v>2014</v>
      </c>
      <c r="E458" s="902" t="s">
        <v>1161</v>
      </c>
      <c r="F458" s="921"/>
      <c r="G458" s="902" t="s">
        <v>1570</v>
      </c>
    </row>
    <row r="459" spans="1:10">
      <c r="A459" s="366" t="s">
        <v>2556</v>
      </c>
      <c r="B459" s="866" t="s">
        <v>1951</v>
      </c>
      <c r="C459" s="867"/>
      <c r="D459" s="375" t="s">
        <v>1267</v>
      </c>
      <c r="E459" s="866" t="s">
        <v>1101</v>
      </c>
      <c r="F459" s="48"/>
      <c r="G459" s="866" t="s">
        <v>1714</v>
      </c>
    </row>
    <row r="460" spans="1:10">
      <c r="A460" s="366" t="s">
        <v>1017</v>
      </c>
      <c r="B460" s="866" t="s">
        <v>1951</v>
      </c>
      <c r="C460" s="867"/>
      <c r="D460" s="375" t="s">
        <v>1267</v>
      </c>
      <c r="E460" s="866" t="s">
        <v>1101</v>
      </c>
      <c r="F460" s="48"/>
      <c r="G460" s="866" t="s">
        <v>1714</v>
      </c>
    </row>
    <row r="461" spans="1:10">
      <c r="A461" s="365" t="s">
        <v>1017</v>
      </c>
      <c r="B461" s="48" t="s">
        <v>1250</v>
      </c>
      <c r="C461" s="53"/>
      <c r="D461" s="49" t="s">
        <v>2014</v>
      </c>
      <c r="E461" s="51" t="s">
        <v>1161</v>
      </c>
      <c r="F461" s="48"/>
      <c r="G461" s="51" t="s">
        <v>1570</v>
      </c>
    </row>
    <row r="462" spans="1:10" ht="24">
      <c r="A462" s="365" t="s">
        <v>376</v>
      </c>
      <c r="B462" s="56" t="s">
        <v>1354</v>
      </c>
      <c r="C462" s="53"/>
      <c r="D462" s="49" t="s">
        <v>2014</v>
      </c>
      <c r="E462" s="51" t="s">
        <v>1161</v>
      </c>
      <c r="F462" s="48"/>
      <c r="G462" s="51" t="s">
        <v>1570</v>
      </c>
    </row>
    <row r="463" spans="1:10">
      <c r="A463" s="365" t="s">
        <v>1337</v>
      </c>
      <c r="B463" s="48" t="s">
        <v>1391</v>
      </c>
      <c r="C463" s="53"/>
      <c r="D463" s="49" t="s">
        <v>1824</v>
      </c>
      <c r="E463" s="51" t="s">
        <v>1278</v>
      </c>
      <c r="F463" s="48" t="s">
        <v>2008</v>
      </c>
      <c r="G463" s="48" t="s">
        <v>2009</v>
      </c>
    </row>
    <row r="464" spans="1:10">
      <c r="A464" s="365" t="s">
        <v>1799</v>
      </c>
      <c r="B464" s="48" t="s">
        <v>1797</v>
      </c>
      <c r="C464" s="53"/>
      <c r="D464" s="49" t="s">
        <v>1824</v>
      </c>
      <c r="E464" s="51" t="s">
        <v>1278</v>
      </c>
      <c r="F464" s="48" t="s">
        <v>2008</v>
      </c>
      <c r="G464" s="48" t="s">
        <v>2009</v>
      </c>
    </row>
    <row r="465" spans="1:7">
      <c r="A465" s="425" t="s">
        <v>1872</v>
      </c>
      <c r="B465" s="952" t="s">
        <v>2572</v>
      </c>
      <c r="C465" s="91"/>
      <c r="D465" s="351" t="s">
        <v>2013</v>
      </c>
      <c r="E465" s="429" t="s">
        <v>2010</v>
      </c>
      <c r="F465" s="431" t="s">
        <v>2012</v>
      </c>
      <c r="G465" s="349" t="s">
        <v>2011</v>
      </c>
    </row>
    <row r="466" spans="1:7">
      <c r="A466" s="948"/>
      <c r="B466" s="949"/>
      <c r="C466" s="58"/>
      <c r="D466" s="347" t="s">
        <v>1824</v>
      </c>
      <c r="E466" s="950" t="s">
        <v>1278</v>
      </c>
      <c r="F466" s="951" t="s">
        <v>2008</v>
      </c>
      <c r="G466" s="59" t="s">
        <v>2009</v>
      </c>
    </row>
    <row r="467" spans="1:7">
      <c r="A467" s="426"/>
      <c r="B467" s="427"/>
      <c r="C467" s="428"/>
      <c r="D467" s="307" t="s">
        <v>1559</v>
      </c>
      <c r="E467" s="430" t="s">
        <v>2178</v>
      </c>
      <c r="F467" s="353" t="s">
        <v>2164</v>
      </c>
      <c r="G467" s="353" t="s">
        <v>1901</v>
      </c>
    </row>
    <row r="468" spans="1:7">
      <c r="A468" s="425" t="s">
        <v>2570</v>
      </c>
      <c r="B468" s="952" t="s">
        <v>2571</v>
      </c>
      <c r="C468" s="91"/>
      <c r="D468" s="351" t="s">
        <v>2013</v>
      </c>
      <c r="E468" s="429" t="s">
        <v>2010</v>
      </c>
      <c r="F468" s="431" t="s">
        <v>2012</v>
      </c>
      <c r="G468" s="349" t="s">
        <v>2011</v>
      </c>
    </row>
    <row r="469" spans="1:7">
      <c r="A469" s="367" t="s">
        <v>753</v>
      </c>
      <c r="B469" s="55" t="s">
        <v>367</v>
      </c>
      <c r="C469" s="91"/>
      <c r="D469" s="93" t="s">
        <v>203</v>
      </c>
      <c r="E469" s="52" t="s">
        <v>2178</v>
      </c>
      <c r="F469" s="352" t="s">
        <v>2164</v>
      </c>
      <c r="G469" s="352" t="s">
        <v>1901</v>
      </c>
    </row>
    <row r="470" spans="1:7" ht="65" customHeight="1">
      <c r="A470" s="368"/>
      <c r="B470" s="57"/>
      <c r="C470" s="305" t="s">
        <v>1281</v>
      </c>
      <c r="D470" s="307" t="s">
        <v>1409</v>
      </c>
      <c r="E470" s="306">
        <v>90323</v>
      </c>
    </row>
    <row r="471" spans="1:7">
      <c r="A471" s="367" t="s">
        <v>1937</v>
      </c>
      <c r="B471" s="344" t="s">
        <v>1490</v>
      </c>
      <c r="C471" s="91"/>
      <c r="D471" s="93" t="s">
        <v>203</v>
      </c>
      <c r="E471" s="52" t="s">
        <v>2178</v>
      </c>
      <c r="F471" s="48" t="s">
        <v>2164</v>
      </c>
      <c r="G471" s="48" t="s">
        <v>1901</v>
      </c>
    </row>
    <row r="472" spans="1:7" ht="65" customHeight="1">
      <c r="A472" s="368"/>
      <c r="B472" s="57"/>
      <c r="C472" s="305" t="s">
        <v>1615</v>
      </c>
      <c r="D472" s="307" t="s">
        <v>1084</v>
      </c>
      <c r="E472" s="306">
        <v>91000</v>
      </c>
    </row>
    <row r="473" spans="1:7">
      <c r="A473" s="365" t="s">
        <v>2063</v>
      </c>
      <c r="B473" s="48" t="s">
        <v>1257</v>
      </c>
      <c r="C473" s="53"/>
      <c r="D473" s="93" t="s">
        <v>203</v>
      </c>
      <c r="E473" s="51" t="s">
        <v>2178</v>
      </c>
      <c r="F473" s="51" t="s">
        <v>2164</v>
      </c>
      <c r="G473" s="51" t="s">
        <v>1901</v>
      </c>
    </row>
    <row r="474" spans="1:7">
      <c r="A474" s="365" t="s">
        <v>2064</v>
      </c>
      <c r="B474" s="48" t="s">
        <v>1257</v>
      </c>
      <c r="C474" s="53"/>
      <c r="D474" s="93" t="s">
        <v>203</v>
      </c>
      <c r="E474" s="51" t="s">
        <v>2178</v>
      </c>
      <c r="F474" s="51" t="s">
        <v>2164</v>
      </c>
      <c r="G474" s="51" t="s">
        <v>1901</v>
      </c>
    </row>
    <row r="475" spans="1:7" ht="27" customHeight="1">
      <c r="A475" s="371" t="s">
        <v>166</v>
      </c>
      <c r="B475" s="343" t="s">
        <v>1263</v>
      </c>
      <c r="C475" s="53"/>
      <c r="D475" s="93" t="s">
        <v>203</v>
      </c>
      <c r="E475" s="51" t="s">
        <v>2178</v>
      </c>
      <c r="F475" s="51" t="s">
        <v>2164</v>
      </c>
      <c r="G475" s="51" t="s">
        <v>1901</v>
      </c>
    </row>
    <row r="476" spans="1:7">
      <c r="A476" s="365" t="s">
        <v>910</v>
      </c>
      <c r="B476" s="345" t="s">
        <v>1374</v>
      </c>
      <c r="C476" s="53"/>
      <c r="D476" s="93" t="s">
        <v>203</v>
      </c>
      <c r="E476" s="51" t="s">
        <v>2178</v>
      </c>
      <c r="F476" s="51" t="s">
        <v>2164</v>
      </c>
      <c r="G476" s="51" t="s">
        <v>1901</v>
      </c>
    </row>
    <row r="477" spans="1:7">
      <c r="A477" s="891" t="s">
        <v>897</v>
      </c>
      <c r="B477" s="892" t="s">
        <v>896</v>
      </c>
      <c r="C477" s="893"/>
      <c r="D477" s="894" t="s">
        <v>1128</v>
      </c>
      <c r="E477" s="895" t="s">
        <v>1101</v>
      </c>
    </row>
    <row r="478" spans="1:7">
      <c r="A478" s="365" t="s">
        <v>1750</v>
      </c>
      <c r="B478" s="48" t="s">
        <v>1188</v>
      </c>
      <c r="C478" s="53"/>
      <c r="D478" s="49" t="s">
        <v>2014</v>
      </c>
      <c r="E478" s="51" t="s">
        <v>1161</v>
      </c>
      <c r="F478" s="48"/>
      <c r="G478" s="51" t="s">
        <v>1570</v>
      </c>
    </row>
    <row r="479" spans="1:7">
      <c r="A479" s="891" t="s">
        <v>1950</v>
      </c>
      <c r="B479" s="892" t="s">
        <v>1228</v>
      </c>
      <c r="C479" s="1114" t="s">
        <v>213</v>
      </c>
      <c r="D479" s="1114"/>
      <c r="E479" s="1114"/>
    </row>
    <row r="480" spans="1:7">
      <c r="A480" s="365" t="s">
        <v>1155</v>
      </c>
      <c r="B480" s="48" t="s">
        <v>2075</v>
      </c>
      <c r="C480" s="53"/>
      <c r="D480" s="49" t="s">
        <v>1966</v>
      </c>
      <c r="E480" s="48" t="s">
        <v>978</v>
      </c>
      <c r="F480" s="423"/>
      <c r="G480" s="424"/>
    </row>
    <row r="481" spans="1:10">
      <c r="A481" s="367" t="s">
        <v>1485</v>
      </c>
      <c r="B481" s="55" t="s">
        <v>1621</v>
      </c>
      <c r="C481" s="91"/>
      <c r="D481" s="93" t="s">
        <v>1084</v>
      </c>
      <c r="E481" s="55">
        <v>91000</v>
      </c>
    </row>
    <row r="482" spans="1:10" ht="41" customHeight="1">
      <c r="A482" s="368"/>
      <c r="B482" s="57"/>
      <c r="C482" s="305" t="s">
        <v>1827</v>
      </c>
      <c r="D482" s="307" t="s">
        <v>203</v>
      </c>
      <c r="E482" s="306" t="s">
        <v>2178</v>
      </c>
      <c r="F482" s="51" t="s">
        <v>2164</v>
      </c>
      <c r="G482" s="51" t="s">
        <v>1901</v>
      </c>
      <c r="H482" s="47"/>
      <c r="I482" s="373" t="s">
        <v>1129</v>
      </c>
      <c r="J482" s="373" t="s">
        <v>1837</v>
      </c>
    </row>
    <row r="483" spans="1:10" ht="24">
      <c r="A483" s="371" t="s">
        <v>2580</v>
      </c>
      <c r="B483" s="343">
        <v>1976</v>
      </c>
      <c r="C483" s="867"/>
      <c r="D483" s="879" t="s">
        <v>2581</v>
      </c>
      <c r="E483" s="890" t="s">
        <v>2582</v>
      </c>
      <c r="F483" s="554"/>
      <c r="G483" s="554"/>
      <c r="H483" s="433"/>
      <c r="I483" s="381"/>
      <c r="J483" s="381"/>
    </row>
    <row r="484" spans="1:10" ht="96">
      <c r="A484" s="426" t="s">
        <v>162</v>
      </c>
      <c r="B484" s="343">
        <v>1977</v>
      </c>
      <c r="C484" s="53"/>
      <c r="D484" s="49" t="s">
        <v>161</v>
      </c>
      <c r="E484" s="554"/>
      <c r="F484" s="554"/>
      <c r="G484" s="554"/>
      <c r="H484" s="433"/>
      <c r="I484" s="381"/>
      <c r="J484" s="381"/>
    </row>
    <row r="485" spans="1:10" ht="36">
      <c r="A485" s="366" t="s">
        <v>675</v>
      </c>
      <c r="B485" s="51" t="s">
        <v>418</v>
      </c>
      <c r="C485" s="90"/>
      <c r="D485" s="49" t="s">
        <v>1267</v>
      </c>
      <c r="E485" s="51" t="s">
        <v>1101</v>
      </c>
      <c r="F485" s="48"/>
      <c r="G485" s="51" t="s">
        <v>1714</v>
      </c>
    </row>
    <row r="486" spans="1:10">
      <c r="A486" s="366" t="s">
        <v>2558</v>
      </c>
      <c r="B486" s="51" t="s">
        <v>198</v>
      </c>
      <c r="C486" s="53"/>
      <c r="D486" s="49" t="s">
        <v>2014</v>
      </c>
      <c r="E486" s="51" t="s">
        <v>1161</v>
      </c>
      <c r="F486" s="48"/>
      <c r="G486" s="51" t="s">
        <v>1570</v>
      </c>
    </row>
    <row r="487" spans="1:10">
      <c r="A487" s="360" t="s">
        <v>1283</v>
      </c>
      <c r="B487" s="55" t="s">
        <v>1408</v>
      </c>
      <c r="C487" s="91"/>
      <c r="D487" s="351" t="s">
        <v>1409</v>
      </c>
      <c r="E487" s="349">
        <v>90323</v>
      </c>
    </row>
    <row r="488" spans="1:10" ht="36">
      <c r="A488" s="368"/>
      <c r="B488" s="57"/>
      <c r="C488" s="971" t="s">
        <v>2583</v>
      </c>
      <c r="D488" s="432" t="s">
        <v>2014</v>
      </c>
      <c r="E488" s="406" t="s">
        <v>1161</v>
      </c>
      <c r="F488" s="48"/>
      <c r="G488" s="51" t="s">
        <v>1570</v>
      </c>
    </row>
    <row r="489" spans="1:10">
      <c r="A489" s="366" t="s">
        <v>2557</v>
      </c>
      <c r="B489" s="866" t="s">
        <v>198</v>
      </c>
      <c r="C489" s="867"/>
      <c r="D489" s="375" t="s">
        <v>2014</v>
      </c>
      <c r="E489" s="866" t="s">
        <v>1161</v>
      </c>
      <c r="F489" s="48"/>
      <c r="G489" s="866" t="s">
        <v>1570</v>
      </c>
    </row>
    <row r="490" spans="1:10">
      <c r="A490" s="366" t="s">
        <v>1169</v>
      </c>
      <c r="B490" s="866" t="s">
        <v>1951</v>
      </c>
      <c r="C490" s="867"/>
      <c r="D490" s="375" t="s">
        <v>1267</v>
      </c>
      <c r="E490" s="866" t="s">
        <v>1101</v>
      </c>
      <c r="F490" s="48"/>
      <c r="G490" s="866" t="s">
        <v>1714</v>
      </c>
    </row>
    <row r="491" spans="1:10">
      <c r="A491" s="365" t="s">
        <v>940</v>
      </c>
      <c r="B491" s="48" t="s">
        <v>939</v>
      </c>
      <c r="C491" s="53"/>
      <c r="D491" s="49" t="s">
        <v>1966</v>
      </c>
      <c r="E491" s="48" t="s">
        <v>978</v>
      </c>
      <c r="F491" s="423"/>
      <c r="G491" s="424"/>
    </row>
    <row r="492" spans="1:10">
      <c r="A492" s="365" t="s">
        <v>1064</v>
      </c>
      <c r="B492" s="48" t="s">
        <v>410</v>
      </c>
      <c r="C492" s="53"/>
      <c r="D492" s="49" t="s">
        <v>846</v>
      </c>
      <c r="E492" s="51" t="s">
        <v>380</v>
      </c>
      <c r="F492" s="972" t="s">
        <v>2165</v>
      </c>
      <c r="G492" s="972" t="s">
        <v>571</v>
      </c>
    </row>
    <row r="493" spans="1:10">
      <c r="A493" s="367" t="s">
        <v>959</v>
      </c>
      <c r="B493" s="55" t="s">
        <v>1307</v>
      </c>
      <c r="C493" s="953"/>
      <c r="D493" s="954" t="s">
        <v>1267</v>
      </c>
      <c r="E493" s="955" t="s">
        <v>1268</v>
      </c>
      <c r="F493" s="956"/>
      <c r="G493" s="956" t="s">
        <v>1823</v>
      </c>
    </row>
    <row r="494" spans="1:10" ht="24">
      <c r="A494" s="370"/>
      <c r="B494" s="57"/>
      <c r="C494" s="957" t="s">
        <v>396</v>
      </c>
      <c r="D494" s="958" t="s">
        <v>350</v>
      </c>
      <c r="E494" s="959" t="s">
        <v>351</v>
      </c>
      <c r="F494" s="960"/>
      <c r="G494" s="959" t="s">
        <v>1978</v>
      </c>
    </row>
    <row r="495" spans="1:10">
      <c r="A495" s="365" t="s">
        <v>1443</v>
      </c>
      <c r="B495" s="48" t="s">
        <v>1612</v>
      </c>
      <c r="C495" s="53"/>
      <c r="D495" s="93" t="s">
        <v>203</v>
      </c>
      <c r="E495" s="51" t="s">
        <v>2178</v>
      </c>
      <c r="F495" s="51" t="s">
        <v>2164</v>
      </c>
      <c r="G495" s="51" t="s">
        <v>1901</v>
      </c>
    </row>
    <row r="496" spans="1:10">
      <c r="A496" s="365" t="s">
        <v>634</v>
      </c>
      <c r="B496" s="48" t="s">
        <v>1489</v>
      </c>
      <c r="C496" s="53"/>
      <c r="D496" s="93" t="s">
        <v>203</v>
      </c>
      <c r="E496" s="51" t="s">
        <v>2178</v>
      </c>
      <c r="F496" s="51" t="s">
        <v>2164</v>
      </c>
      <c r="G496" s="51" t="s">
        <v>1901</v>
      </c>
    </row>
    <row r="497" spans="1:10">
      <c r="A497" s="365" t="s">
        <v>1125</v>
      </c>
      <c r="B497" s="48" t="s">
        <v>982</v>
      </c>
      <c r="C497" s="53"/>
      <c r="D497" s="93" t="s">
        <v>203</v>
      </c>
      <c r="E497" s="51" t="s">
        <v>2178</v>
      </c>
      <c r="F497" s="51" t="s">
        <v>2164</v>
      </c>
      <c r="G497" s="51" t="s">
        <v>1901</v>
      </c>
    </row>
    <row r="498" spans="1:10" ht="24">
      <c r="A498" s="360" t="s">
        <v>1972</v>
      </c>
      <c r="B498" s="55" t="s">
        <v>620</v>
      </c>
      <c r="C498" s="91"/>
      <c r="D498" s="93" t="s">
        <v>203</v>
      </c>
      <c r="E498" s="52" t="s">
        <v>2178</v>
      </c>
      <c r="F498" s="51" t="s">
        <v>2164</v>
      </c>
      <c r="G498" s="51" t="s">
        <v>1901</v>
      </c>
    </row>
    <row r="499" spans="1:10" ht="49" customHeight="1">
      <c r="A499" s="370"/>
      <c r="B499" s="59"/>
      <c r="C499" s="355" t="s">
        <v>537</v>
      </c>
      <c r="D499" s="356" t="s">
        <v>1409</v>
      </c>
      <c r="E499" s="357">
        <v>90323</v>
      </c>
    </row>
    <row r="500" spans="1:10" ht="36">
      <c r="A500" s="370"/>
      <c r="B500" s="59"/>
      <c r="C500" s="58" t="s">
        <v>1191</v>
      </c>
      <c r="D500" s="347" t="s">
        <v>1716</v>
      </c>
      <c r="E500" s="358" t="s">
        <v>538</v>
      </c>
      <c r="F500" s="353"/>
      <c r="G500" s="306" t="s">
        <v>1717</v>
      </c>
    </row>
    <row r="501" spans="1:10" ht="24">
      <c r="A501" s="360" t="s">
        <v>1112</v>
      </c>
      <c r="B501" s="55" t="s">
        <v>620</v>
      </c>
      <c r="C501" s="91"/>
      <c r="D501" s="93" t="s">
        <v>203</v>
      </c>
      <c r="E501" s="52" t="s">
        <v>2178</v>
      </c>
      <c r="F501" s="51" t="s">
        <v>2164</v>
      </c>
      <c r="G501" s="51" t="s">
        <v>1901</v>
      </c>
    </row>
    <row r="502" spans="1:10" ht="62" customHeight="1">
      <c r="A502" s="370"/>
      <c r="B502" s="59"/>
      <c r="C502" s="355" t="s">
        <v>2001</v>
      </c>
      <c r="D502" s="356" t="s">
        <v>1084</v>
      </c>
      <c r="E502" s="357">
        <v>91000</v>
      </c>
    </row>
    <row r="503" spans="1:10">
      <c r="A503" s="370"/>
      <c r="B503" s="59"/>
      <c r="C503" s="58" t="s">
        <v>347</v>
      </c>
      <c r="D503" s="347" t="s">
        <v>1409</v>
      </c>
      <c r="E503" s="59">
        <v>90323</v>
      </c>
    </row>
    <row r="504" spans="1:10">
      <c r="A504" s="367" t="s">
        <v>1090</v>
      </c>
      <c r="B504" s="55" t="s">
        <v>348</v>
      </c>
      <c r="C504" s="91"/>
      <c r="D504" s="93" t="s">
        <v>1084</v>
      </c>
      <c r="E504" s="55">
        <v>91000</v>
      </c>
    </row>
    <row r="505" spans="1:10" ht="68" customHeight="1">
      <c r="A505" s="368"/>
      <c r="B505" s="57"/>
      <c r="C505" s="305" t="s">
        <v>1741</v>
      </c>
      <c r="D505" s="307" t="s">
        <v>1409</v>
      </c>
      <c r="E505" s="306">
        <v>90323</v>
      </c>
    </row>
    <row r="506" spans="1:10" ht="68" customHeight="1">
      <c r="A506" s="426" t="s">
        <v>2584</v>
      </c>
      <c r="B506" s="427">
        <v>1951</v>
      </c>
      <c r="C506" s="428"/>
      <c r="D506" s="883" t="s">
        <v>2586</v>
      </c>
      <c r="E506" s="945" t="s">
        <v>2585</v>
      </c>
    </row>
    <row r="507" spans="1:10">
      <c r="A507" s="366" t="s">
        <v>1171</v>
      </c>
      <c r="B507" s="51" t="s">
        <v>1951</v>
      </c>
      <c r="C507" s="53"/>
      <c r="D507" s="49" t="s">
        <v>1267</v>
      </c>
      <c r="E507" s="51" t="s">
        <v>1101</v>
      </c>
      <c r="F507" s="48"/>
      <c r="G507" s="51" t="s">
        <v>1714</v>
      </c>
    </row>
    <row r="508" spans="1:10">
      <c r="A508" s="365" t="s">
        <v>1578</v>
      </c>
      <c r="B508" s="48" t="s">
        <v>1780</v>
      </c>
      <c r="C508" s="53"/>
      <c r="D508" s="49" t="s">
        <v>2014</v>
      </c>
      <c r="E508" s="51" t="s">
        <v>1161</v>
      </c>
      <c r="F508" s="48"/>
      <c r="G508" s="51" t="s">
        <v>1570</v>
      </c>
    </row>
    <row r="509" spans="1:10" ht="24">
      <c r="A509" s="367" t="s">
        <v>165</v>
      </c>
      <c r="B509" s="973" t="s">
        <v>2587</v>
      </c>
      <c r="C509" s="350"/>
      <c r="D509" s="435" t="s">
        <v>1958</v>
      </c>
      <c r="E509" s="436" t="s">
        <v>1959</v>
      </c>
      <c r="F509" s="422"/>
      <c r="G509" s="436" t="s">
        <v>570</v>
      </c>
    </row>
    <row r="510" spans="1:10">
      <c r="A510" s="368"/>
      <c r="B510" s="353" t="s">
        <v>1668</v>
      </c>
      <c r="C510" s="305"/>
      <c r="D510" s="307" t="s">
        <v>203</v>
      </c>
      <c r="E510" s="306" t="s">
        <v>2178</v>
      </c>
      <c r="F510" s="353" t="s">
        <v>2164</v>
      </c>
      <c r="G510" s="353" t="s">
        <v>1901</v>
      </c>
    </row>
    <row r="511" spans="1:10" ht="24">
      <c r="I511" s="404" t="s">
        <v>1630</v>
      </c>
      <c r="J511" s="889" t="s">
        <v>2545</v>
      </c>
    </row>
    <row r="514" spans="3:5" ht="13" thickBot="1"/>
    <row r="515" spans="3:5" ht="13">
      <c r="C515" s="925" t="s">
        <v>2552</v>
      </c>
      <c r="D515" s="926"/>
      <c r="E515" s="927"/>
    </row>
    <row r="516" spans="3:5" ht="13">
      <c r="C516" s="928"/>
      <c r="D516" s="929"/>
      <c r="E516" s="930"/>
    </row>
    <row r="517" spans="3:5" ht="13">
      <c r="C517" s="931"/>
      <c r="D517" s="932" t="s">
        <v>2553</v>
      </c>
      <c r="E517" s="930"/>
    </row>
    <row r="518" spans="3:5" ht="13">
      <c r="C518" s="933"/>
      <c r="D518" s="932" t="s">
        <v>2554</v>
      </c>
      <c r="E518" s="930"/>
    </row>
    <row r="519" spans="3:5" ht="14" thickBot="1">
      <c r="C519" s="934"/>
      <c r="D519" s="935" t="s">
        <v>2555</v>
      </c>
      <c r="E519" s="936"/>
    </row>
  </sheetData>
  <mergeCells count="26">
    <mergeCell ref="A1:J1"/>
    <mergeCell ref="A415:J415"/>
    <mergeCell ref="F49:G49"/>
    <mergeCell ref="F187:G187"/>
    <mergeCell ref="F170:G170"/>
    <mergeCell ref="F165:G165"/>
    <mergeCell ref="F243:G243"/>
    <mergeCell ref="F223:G223"/>
    <mergeCell ref="F116:G116"/>
    <mergeCell ref="F67:G67"/>
    <mergeCell ref="C413:D413"/>
    <mergeCell ref="A394:J394"/>
    <mergeCell ref="A3:J3"/>
    <mergeCell ref="F368:G368"/>
    <mergeCell ref="F297:G297"/>
    <mergeCell ref="F295:G295"/>
    <mergeCell ref="C479:E479"/>
    <mergeCell ref="A455:A456"/>
    <mergeCell ref="B455:B456"/>
    <mergeCell ref="B420:B422"/>
    <mergeCell ref="I2:J2"/>
    <mergeCell ref="F51:G51"/>
    <mergeCell ref="F47:G47"/>
    <mergeCell ref="F126:G126"/>
    <mergeCell ref="F272:G272"/>
    <mergeCell ref="F217:G217"/>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E158"/>
  <sheetViews>
    <sheetView zoomScale="150" zoomScaleNormal="150" zoomScalePageLayoutView="150" workbookViewId="0">
      <pane xSplit="1" ySplit="1" topLeftCell="B78" activePane="bottomRight" state="frozenSplit"/>
      <selection pane="topRight"/>
      <selection pane="bottomLeft"/>
      <selection pane="bottomRight" activeCell="D86" sqref="D86"/>
    </sheetView>
  </sheetViews>
  <sheetFormatPr baseColWidth="10" defaultRowHeight="12" x14ac:dyDescent="0"/>
  <cols>
    <col min="1" max="1" width="32.33203125" style="7" customWidth="1"/>
    <col min="2" max="2" width="11.5" style="28" customWidth="1"/>
    <col min="3" max="3" width="12.5" style="28" bestFit="1" customWidth="1"/>
    <col min="4" max="4" width="23.5" style="28" customWidth="1"/>
    <col min="5" max="5" width="17.33203125" style="28" customWidth="1"/>
    <col min="6" max="16384" width="10.83203125" style="7"/>
  </cols>
  <sheetData>
    <row r="1" spans="1:5" s="149" customFormat="1" ht="36" customHeight="1">
      <c r="A1" s="75" t="s">
        <v>1023</v>
      </c>
      <c r="B1" s="38" t="s">
        <v>2023</v>
      </c>
      <c r="C1" s="38" t="s">
        <v>1778</v>
      </c>
      <c r="D1" s="38" t="s">
        <v>1779</v>
      </c>
      <c r="E1" s="38" t="s">
        <v>1163</v>
      </c>
    </row>
    <row r="2" spans="1:5" s="149" customFormat="1" ht="24">
      <c r="A2" s="27" t="s">
        <v>1483</v>
      </c>
      <c r="B2" s="4">
        <v>2</v>
      </c>
      <c r="C2" s="12">
        <v>1000</v>
      </c>
      <c r="D2" s="4">
        <v>170</v>
      </c>
      <c r="E2" s="12" t="s">
        <v>901</v>
      </c>
    </row>
    <row r="3" spans="1:5" s="149" customFormat="1" ht="24">
      <c r="A3" s="27" t="s">
        <v>1940</v>
      </c>
      <c r="B3" s="4">
        <v>2</v>
      </c>
      <c r="C3" s="12">
        <v>1000</v>
      </c>
      <c r="D3" s="4">
        <v>170</v>
      </c>
      <c r="E3" s="12" t="s">
        <v>943</v>
      </c>
    </row>
    <row r="4" spans="1:5" s="149" customFormat="1" ht="24">
      <c r="A4" s="27" t="s">
        <v>403</v>
      </c>
      <c r="B4" s="4">
        <v>2</v>
      </c>
      <c r="C4" s="12">
        <v>1000</v>
      </c>
      <c r="D4" s="4">
        <v>170</v>
      </c>
      <c r="E4" s="12" t="s">
        <v>1222</v>
      </c>
    </row>
    <row r="5" spans="1:5" s="149" customFormat="1" ht="24">
      <c r="A5" s="27" t="s">
        <v>1723</v>
      </c>
      <c r="B5" s="4">
        <v>2</v>
      </c>
      <c r="C5" s="12">
        <v>1000</v>
      </c>
      <c r="D5" s="4">
        <v>170</v>
      </c>
      <c r="E5" s="12" t="s">
        <v>943</v>
      </c>
    </row>
    <row r="6" spans="1:5" s="149" customFormat="1" ht="24">
      <c r="A6" s="27" t="s">
        <v>402</v>
      </c>
      <c r="B6" s="4">
        <v>2</v>
      </c>
      <c r="C6" s="4">
        <v>1000</v>
      </c>
      <c r="D6" s="4">
        <v>170</v>
      </c>
      <c r="E6" s="12" t="s">
        <v>1939</v>
      </c>
    </row>
    <row r="7" spans="1:5" s="149" customFormat="1" ht="24">
      <c r="A7" s="27" t="s">
        <v>1275</v>
      </c>
      <c r="B7" s="4">
        <v>2</v>
      </c>
      <c r="C7" s="4">
        <v>1000</v>
      </c>
      <c r="D7" s="4">
        <v>170</v>
      </c>
      <c r="E7" s="12" t="s">
        <v>943</v>
      </c>
    </row>
    <row r="8" spans="1:5" s="149" customFormat="1" ht="24">
      <c r="A8" s="27" t="s">
        <v>1927</v>
      </c>
      <c r="B8" s="4">
        <v>2</v>
      </c>
      <c r="C8" s="4">
        <v>1000</v>
      </c>
      <c r="D8" s="4">
        <v>170</v>
      </c>
      <c r="E8" s="12" t="s">
        <v>1939</v>
      </c>
    </row>
    <row r="9" spans="1:5" s="149" customFormat="1" ht="24">
      <c r="A9" s="27" t="s">
        <v>202</v>
      </c>
      <c r="B9" s="4">
        <v>2</v>
      </c>
      <c r="C9" s="4">
        <v>1000</v>
      </c>
      <c r="D9" s="4">
        <v>170</v>
      </c>
      <c r="E9" s="12" t="s">
        <v>1939</v>
      </c>
    </row>
    <row r="10" spans="1:5" s="149" customFormat="1">
      <c r="A10" s="27" t="s">
        <v>1973</v>
      </c>
      <c r="B10" s="4">
        <v>2</v>
      </c>
      <c r="C10" s="4">
        <v>1000</v>
      </c>
      <c r="D10" s="4">
        <v>170</v>
      </c>
      <c r="E10" s="4">
        <v>440</v>
      </c>
    </row>
    <row r="11" spans="1:5" s="149" customFormat="1">
      <c r="A11" s="27" t="s">
        <v>262</v>
      </c>
      <c r="B11" s="4"/>
      <c r="C11" s="4"/>
      <c r="D11" s="4"/>
      <c r="E11" s="4"/>
    </row>
    <row r="12" spans="1:5" s="149" customFormat="1" ht="24">
      <c r="A12" s="27" t="s">
        <v>261</v>
      </c>
      <c r="B12" s="4">
        <v>2</v>
      </c>
      <c r="C12" s="4">
        <v>1000</v>
      </c>
      <c r="D12" s="4">
        <v>170</v>
      </c>
      <c r="E12" s="12" t="s">
        <v>1939</v>
      </c>
    </row>
    <row r="13" spans="1:5" s="149" customFormat="1" ht="13" thickBot="1">
      <c r="A13" s="263" t="s">
        <v>775</v>
      </c>
      <c r="B13" s="264">
        <v>2</v>
      </c>
      <c r="C13" s="264">
        <v>1000</v>
      </c>
      <c r="D13" s="264">
        <v>170</v>
      </c>
      <c r="E13" s="264">
        <v>460</v>
      </c>
    </row>
    <row r="14" spans="1:5" s="149" customFormat="1" ht="24">
      <c r="A14" s="76" t="s">
        <v>1810</v>
      </c>
      <c r="B14" s="32">
        <v>2</v>
      </c>
      <c r="C14" s="32">
        <v>1000</v>
      </c>
      <c r="D14" s="32">
        <v>170</v>
      </c>
      <c r="E14" s="79" t="s">
        <v>901</v>
      </c>
    </row>
    <row r="15" spans="1:5" s="149" customFormat="1" ht="24">
      <c r="A15" s="27" t="s">
        <v>1941</v>
      </c>
      <c r="B15" s="4">
        <v>2</v>
      </c>
      <c r="C15" s="4">
        <v>1000</v>
      </c>
      <c r="D15" s="4">
        <v>170</v>
      </c>
      <c r="E15" s="12" t="s">
        <v>943</v>
      </c>
    </row>
    <row r="16" spans="1:5" s="149" customFormat="1" ht="24">
      <c r="A16" s="27" t="s">
        <v>885</v>
      </c>
      <c r="B16" s="4">
        <v>2</v>
      </c>
      <c r="C16" s="4">
        <v>1000</v>
      </c>
      <c r="D16" s="4">
        <v>170</v>
      </c>
      <c r="E16" s="12" t="s">
        <v>943</v>
      </c>
    </row>
    <row r="17" spans="1:5" s="149" customFormat="1" ht="24">
      <c r="A17" s="27" t="s">
        <v>1108</v>
      </c>
      <c r="B17" s="4">
        <v>2</v>
      </c>
      <c r="C17" s="4">
        <v>1000</v>
      </c>
      <c r="D17" s="4">
        <v>170</v>
      </c>
      <c r="E17" s="12" t="s">
        <v>1879</v>
      </c>
    </row>
    <row r="18" spans="1:5" s="149" customFormat="1" ht="24">
      <c r="A18" s="27" t="s">
        <v>1515</v>
      </c>
      <c r="B18" s="4">
        <v>2</v>
      </c>
      <c r="C18" s="12">
        <v>1000</v>
      </c>
      <c r="D18" s="4">
        <v>170</v>
      </c>
      <c r="E18" s="12" t="s">
        <v>1879</v>
      </c>
    </row>
    <row r="19" spans="1:5" s="149" customFormat="1" ht="24">
      <c r="A19" s="27" t="s">
        <v>1926</v>
      </c>
      <c r="B19" s="4">
        <v>2</v>
      </c>
      <c r="C19" s="12">
        <v>1000</v>
      </c>
      <c r="D19" s="4">
        <v>170</v>
      </c>
      <c r="E19" s="12" t="s">
        <v>1939</v>
      </c>
    </row>
    <row r="20" spans="1:5" s="149" customFormat="1" ht="25" thickBot="1">
      <c r="A20" s="263" t="s">
        <v>1687</v>
      </c>
      <c r="B20" s="264">
        <v>2</v>
      </c>
      <c r="C20" s="264">
        <v>1000</v>
      </c>
      <c r="D20" s="264">
        <v>170</v>
      </c>
      <c r="E20" s="265" t="s">
        <v>1939</v>
      </c>
    </row>
    <row r="21" spans="1:5" s="149" customFormat="1" ht="24">
      <c r="A21" s="76" t="s">
        <v>1136</v>
      </c>
      <c r="B21" s="32">
        <v>2</v>
      </c>
      <c r="C21" s="32">
        <v>1000</v>
      </c>
      <c r="D21" s="32">
        <v>170</v>
      </c>
      <c r="E21" s="79" t="s">
        <v>2180</v>
      </c>
    </row>
    <row r="22" spans="1:5" s="149" customFormat="1">
      <c r="A22" s="76" t="s">
        <v>1516</v>
      </c>
      <c r="B22" s="4">
        <v>2</v>
      </c>
      <c r="C22" s="4">
        <v>1000</v>
      </c>
      <c r="D22" s="4">
        <v>170</v>
      </c>
      <c r="E22" s="4">
        <v>90</v>
      </c>
    </row>
    <row r="23" spans="1:5" s="149" customFormat="1" ht="24">
      <c r="A23" s="27" t="s">
        <v>973</v>
      </c>
      <c r="B23" s="4">
        <v>2</v>
      </c>
      <c r="C23" s="4">
        <v>1000</v>
      </c>
      <c r="D23" s="4">
        <v>170</v>
      </c>
      <c r="E23" s="12" t="s">
        <v>1018</v>
      </c>
    </row>
    <row r="24" spans="1:5" s="149" customFormat="1" ht="24">
      <c r="A24" s="27" t="s">
        <v>1613</v>
      </c>
      <c r="B24" s="4">
        <v>2</v>
      </c>
      <c r="C24" s="4">
        <v>1000</v>
      </c>
      <c r="D24" s="4">
        <v>170</v>
      </c>
      <c r="E24" s="12" t="s">
        <v>1939</v>
      </c>
    </row>
    <row r="25" spans="1:5" s="149" customFormat="1" ht="48">
      <c r="A25" s="27" t="s">
        <v>1932</v>
      </c>
      <c r="B25" s="4">
        <v>2</v>
      </c>
      <c r="C25" s="4">
        <v>1000</v>
      </c>
      <c r="D25" s="4">
        <v>170</v>
      </c>
      <c r="E25" s="12" t="s">
        <v>1763</v>
      </c>
    </row>
    <row r="26" spans="1:5" s="149" customFormat="1" ht="24">
      <c r="A26" s="76" t="s">
        <v>60</v>
      </c>
      <c r="B26" s="4">
        <v>2</v>
      </c>
      <c r="C26" s="4">
        <v>1000</v>
      </c>
      <c r="D26" s="4">
        <v>170</v>
      </c>
      <c r="E26" s="12" t="s">
        <v>2180</v>
      </c>
    </row>
    <row r="27" spans="1:5" s="149" customFormat="1">
      <c r="A27" s="27" t="s">
        <v>1614</v>
      </c>
      <c r="B27" s="4">
        <v>2</v>
      </c>
      <c r="C27" s="4">
        <v>1000</v>
      </c>
      <c r="D27" s="4">
        <v>170</v>
      </c>
      <c r="E27" s="4">
        <v>440</v>
      </c>
    </row>
    <row r="28" spans="1:5" s="149" customFormat="1">
      <c r="A28" s="27" t="s">
        <v>1495</v>
      </c>
      <c r="B28" s="4"/>
      <c r="C28" s="4"/>
      <c r="D28" s="4"/>
      <c r="E28" s="4"/>
    </row>
    <row r="29" spans="1:5" s="149" customFormat="1" ht="13" thickBot="1">
      <c r="A29" s="263" t="s">
        <v>464</v>
      </c>
      <c r="B29" s="264">
        <v>2</v>
      </c>
      <c r="C29" s="264">
        <v>1000</v>
      </c>
      <c r="D29" s="264">
        <v>170</v>
      </c>
      <c r="E29" s="264">
        <v>460</v>
      </c>
    </row>
    <row r="30" spans="1:5" s="149" customFormat="1" ht="24">
      <c r="A30" s="76" t="s">
        <v>263</v>
      </c>
      <c r="B30" s="32">
        <v>2</v>
      </c>
      <c r="C30" s="32">
        <v>1000</v>
      </c>
      <c r="D30" s="32">
        <v>170</v>
      </c>
      <c r="E30" s="79" t="s">
        <v>1939</v>
      </c>
    </row>
    <row r="31" spans="1:5" s="149" customFormat="1" ht="24">
      <c r="A31" s="27" t="s">
        <v>1322</v>
      </c>
      <c r="B31" s="4">
        <v>2</v>
      </c>
      <c r="C31" s="4">
        <v>1000</v>
      </c>
      <c r="D31" s="4">
        <v>170</v>
      </c>
      <c r="E31" s="12" t="s">
        <v>1939</v>
      </c>
    </row>
    <row r="32" spans="1:5" s="149" customFormat="1">
      <c r="A32" s="27" t="s">
        <v>764</v>
      </c>
      <c r="B32" s="4">
        <v>2</v>
      </c>
      <c r="C32" s="4">
        <v>1000</v>
      </c>
      <c r="D32" s="4">
        <v>170</v>
      </c>
      <c r="E32" s="4">
        <v>400</v>
      </c>
    </row>
    <row r="33" spans="1:5" s="149" customFormat="1" ht="24">
      <c r="A33" s="27" t="s">
        <v>307</v>
      </c>
      <c r="B33" s="12" t="s">
        <v>1791</v>
      </c>
      <c r="C33" s="340">
        <v>1000</v>
      </c>
      <c r="D33" s="4">
        <v>170</v>
      </c>
      <c r="E33" s="4" t="s">
        <v>1946</v>
      </c>
    </row>
    <row r="34" spans="1:5" s="149" customFormat="1">
      <c r="A34" s="27" t="s">
        <v>264</v>
      </c>
      <c r="B34" s="4">
        <v>2</v>
      </c>
      <c r="C34" s="4">
        <v>1000</v>
      </c>
      <c r="D34" s="4">
        <v>170</v>
      </c>
      <c r="E34" s="4">
        <v>460</v>
      </c>
    </row>
    <row r="35" spans="1:5" s="149" customFormat="1" ht="24">
      <c r="A35" s="27" t="s">
        <v>1459</v>
      </c>
      <c r="B35" s="4">
        <v>2</v>
      </c>
      <c r="C35" s="4">
        <v>1000</v>
      </c>
      <c r="D35" s="4">
        <v>170</v>
      </c>
      <c r="E35" s="12" t="s">
        <v>1939</v>
      </c>
    </row>
    <row r="36" spans="1:5" s="149" customFormat="1">
      <c r="A36" s="27" t="s">
        <v>1839</v>
      </c>
      <c r="B36" s="4">
        <v>2</v>
      </c>
      <c r="C36" s="4">
        <v>1000</v>
      </c>
      <c r="D36" s="4">
        <v>170</v>
      </c>
      <c r="E36" s="4">
        <v>100</v>
      </c>
    </row>
    <row r="37" spans="1:5" s="149" customFormat="1" ht="24">
      <c r="A37" s="27" t="s">
        <v>1458</v>
      </c>
      <c r="B37" s="4">
        <v>2</v>
      </c>
      <c r="C37" s="4">
        <v>1000</v>
      </c>
      <c r="D37" s="4">
        <v>170</v>
      </c>
      <c r="E37" s="12" t="s">
        <v>1939</v>
      </c>
    </row>
    <row r="38" spans="1:5" s="149" customFormat="1" ht="24">
      <c r="A38" s="13" t="s">
        <v>400</v>
      </c>
      <c r="B38" s="12" t="s">
        <v>1791</v>
      </c>
      <c r="C38" s="340">
        <v>1000</v>
      </c>
      <c r="D38" s="4">
        <v>170</v>
      </c>
      <c r="E38" s="4">
        <v>400</v>
      </c>
    </row>
    <row r="39" spans="1:5" s="149" customFormat="1">
      <c r="A39" s="13" t="s">
        <v>360</v>
      </c>
      <c r="B39" s="486" t="s">
        <v>335</v>
      </c>
      <c r="C39" s="487">
        <v>1000</v>
      </c>
      <c r="D39" s="486">
        <v>170</v>
      </c>
      <c r="E39" s="487" t="s">
        <v>232</v>
      </c>
    </row>
    <row r="40" spans="1:5" s="149" customFormat="1">
      <c r="A40" s="13" t="s">
        <v>250</v>
      </c>
      <c r="B40" s="486" t="s">
        <v>335</v>
      </c>
      <c r="C40" s="487">
        <v>1000</v>
      </c>
      <c r="D40" s="486">
        <v>170</v>
      </c>
      <c r="E40" s="487" t="s">
        <v>232</v>
      </c>
    </row>
    <row r="41" spans="1:5" s="149" customFormat="1">
      <c r="A41" s="13" t="s">
        <v>2116</v>
      </c>
      <c r="B41" s="486">
        <v>2</v>
      </c>
      <c r="C41" s="487">
        <v>1000</v>
      </c>
      <c r="D41" s="486">
        <v>170</v>
      </c>
      <c r="E41" s="487" t="s">
        <v>232</v>
      </c>
    </row>
    <row r="42" spans="1:5" s="149" customFormat="1">
      <c r="A42" s="13" t="s">
        <v>2029</v>
      </c>
      <c r="B42" s="486">
        <v>2</v>
      </c>
      <c r="C42" s="487">
        <v>1000</v>
      </c>
      <c r="D42" s="486">
        <v>170</v>
      </c>
      <c r="E42" s="487" t="s">
        <v>232</v>
      </c>
    </row>
    <row r="43" spans="1:5" s="149" customFormat="1" ht="13" thickBot="1">
      <c r="A43" s="266" t="s">
        <v>2115</v>
      </c>
      <c r="B43" s="529">
        <v>2</v>
      </c>
      <c r="C43" s="530">
        <v>1000</v>
      </c>
      <c r="D43" s="529">
        <v>170</v>
      </c>
      <c r="E43" s="530" t="s">
        <v>232</v>
      </c>
    </row>
    <row r="44" spans="1:5" ht="24">
      <c r="A44" s="76" t="s">
        <v>779</v>
      </c>
      <c r="B44" s="32">
        <v>3.5</v>
      </c>
      <c r="C44" s="32">
        <v>750</v>
      </c>
      <c r="D44" s="79" t="s">
        <v>898</v>
      </c>
      <c r="E44" s="32">
        <v>160</v>
      </c>
    </row>
    <row r="45" spans="1:5" ht="24">
      <c r="A45" s="27" t="s">
        <v>267</v>
      </c>
      <c r="B45" s="4">
        <v>3</v>
      </c>
      <c r="C45" s="4">
        <v>750</v>
      </c>
      <c r="D45" s="12" t="s">
        <v>898</v>
      </c>
      <c r="E45" s="4">
        <v>160</v>
      </c>
    </row>
    <row r="46" spans="1:5" ht="24">
      <c r="A46" s="27" t="s">
        <v>2162</v>
      </c>
      <c r="B46" s="4">
        <v>3.5</v>
      </c>
      <c r="C46" s="4">
        <v>750</v>
      </c>
      <c r="D46" s="12" t="s">
        <v>898</v>
      </c>
      <c r="E46" s="4">
        <v>50</v>
      </c>
    </row>
    <row r="47" spans="1:5">
      <c r="A47" s="27" t="s">
        <v>1660</v>
      </c>
      <c r="B47" s="4">
        <v>3.5</v>
      </c>
      <c r="C47" s="12">
        <v>750</v>
      </c>
      <c r="D47" s="4">
        <v>360</v>
      </c>
      <c r="E47" s="4">
        <v>50</v>
      </c>
    </row>
    <row r="48" spans="1:5" ht="13" thickBot="1">
      <c r="A48" s="263" t="s">
        <v>1662</v>
      </c>
      <c r="B48" s="264">
        <v>3</v>
      </c>
      <c r="C48" s="264">
        <v>750</v>
      </c>
      <c r="D48" s="264">
        <v>360</v>
      </c>
      <c r="E48" s="264" t="s">
        <v>899</v>
      </c>
    </row>
    <row r="49" spans="1:5" ht="24">
      <c r="A49" s="76" t="s">
        <v>1643</v>
      </c>
      <c r="B49" s="32">
        <v>3</v>
      </c>
      <c r="C49" s="32">
        <v>750</v>
      </c>
      <c r="D49" s="32">
        <v>360</v>
      </c>
      <c r="E49" s="79" t="s">
        <v>732</v>
      </c>
    </row>
    <row r="50" spans="1:5">
      <c r="A50" s="27" t="s">
        <v>618</v>
      </c>
      <c r="B50" s="4">
        <v>3</v>
      </c>
      <c r="C50" s="4">
        <v>750</v>
      </c>
      <c r="D50" s="4">
        <v>360</v>
      </c>
      <c r="E50" s="12">
        <v>50</v>
      </c>
    </row>
    <row r="51" spans="1:5">
      <c r="A51" s="27" t="s">
        <v>292</v>
      </c>
      <c r="B51" s="4">
        <v>3</v>
      </c>
      <c r="C51" s="4">
        <v>750</v>
      </c>
      <c r="D51" s="4">
        <v>360</v>
      </c>
      <c r="E51" s="4">
        <v>160</v>
      </c>
    </row>
    <row r="52" spans="1:5">
      <c r="A52" s="27" t="s">
        <v>641</v>
      </c>
      <c r="B52" s="4">
        <v>3</v>
      </c>
      <c r="C52" s="4">
        <v>750</v>
      </c>
      <c r="D52" s="4">
        <v>250</v>
      </c>
      <c r="E52" s="4">
        <v>120</v>
      </c>
    </row>
    <row r="53" spans="1:5" ht="48">
      <c r="A53" s="27" t="s">
        <v>144</v>
      </c>
      <c r="B53" s="4">
        <v>3</v>
      </c>
      <c r="C53" s="4">
        <v>750</v>
      </c>
      <c r="D53" s="4">
        <v>250</v>
      </c>
      <c r="E53" s="12" t="s">
        <v>57</v>
      </c>
    </row>
    <row r="54" spans="1:5" ht="24">
      <c r="A54" s="27" t="s">
        <v>847</v>
      </c>
      <c r="B54" s="4">
        <v>3</v>
      </c>
      <c r="C54" s="4">
        <v>750</v>
      </c>
      <c r="D54" s="4">
        <v>250</v>
      </c>
      <c r="E54" s="12" t="s">
        <v>390</v>
      </c>
    </row>
    <row r="55" spans="1:5">
      <c r="A55" s="27" t="s">
        <v>1588</v>
      </c>
      <c r="B55" s="4">
        <v>3</v>
      </c>
      <c r="C55" s="4">
        <v>750</v>
      </c>
      <c r="D55" s="4">
        <v>360</v>
      </c>
      <c r="E55" s="4">
        <v>50</v>
      </c>
    </row>
    <row r="56" spans="1:5">
      <c r="A56" s="27" t="s">
        <v>1200</v>
      </c>
      <c r="B56" s="4">
        <v>3</v>
      </c>
      <c r="C56" s="4">
        <v>750</v>
      </c>
      <c r="D56" s="4">
        <v>250</v>
      </c>
      <c r="E56" s="12">
        <v>60</v>
      </c>
    </row>
    <row r="57" spans="1:5">
      <c r="A57" s="27" t="s">
        <v>1438</v>
      </c>
      <c r="B57" s="4">
        <v>3</v>
      </c>
      <c r="C57" s="4">
        <v>750</v>
      </c>
      <c r="D57" s="4">
        <v>250</v>
      </c>
      <c r="E57" s="4">
        <v>60</v>
      </c>
    </row>
    <row r="58" spans="1:5" ht="24">
      <c r="A58" s="27" t="s">
        <v>1809</v>
      </c>
      <c r="B58" s="4">
        <v>3</v>
      </c>
      <c r="C58" s="4">
        <v>750</v>
      </c>
      <c r="D58" s="4">
        <v>250</v>
      </c>
      <c r="E58" s="12" t="s">
        <v>642</v>
      </c>
    </row>
    <row r="59" spans="1:5" ht="24">
      <c r="A59" s="27" t="s">
        <v>1216</v>
      </c>
      <c r="B59" s="12" t="s">
        <v>2022</v>
      </c>
      <c r="C59" s="340">
        <v>500</v>
      </c>
      <c r="D59" s="4">
        <v>380</v>
      </c>
      <c r="E59" s="12" t="s">
        <v>1946</v>
      </c>
    </row>
    <row r="60" spans="1:5" ht="24">
      <c r="A60" s="84" t="s">
        <v>1857</v>
      </c>
      <c r="B60" s="80" t="s">
        <v>2022</v>
      </c>
      <c r="C60" s="340">
        <v>500</v>
      </c>
      <c r="D60" s="78">
        <v>380</v>
      </c>
      <c r="E60" s="80" t="s">
        <v>142</v>
      </c>
    </row>
    <row r="61" spans="1:5" ht="24">
      <c r="A61" s="27" t="s">
        <v>276</v>
      </c>
      <c r="B61" s="12" t="s">
        <v>2022</v>
      </c>
      <c r="C61" s="340">
        <v>500</v>
      </c>
      <c r="D61" s="4">
        <v>380</v>
      </c>
      <c r="E61" s="12" t="s">
        <v>1946</v>
      </c>
    </row>
    <row r="62" spans="1:5" ht="96">
      <c r="A62" s="27" t="s">
        <v>2130</v>
      </c>
      <c r="B62" s="12" t="s">
        <v>2131</v>
      </c>
      <c r="C62" s="340">
        <v>700</v>
      </c>
      <c r="D62" s="4">
        <v>180</v>
      </c>
      <c r="E62" s="12" t="s">
        <v>2134</v>
      </c>
    </row>
    <row r="63" spans="1:5" ht="25" thickBot="1">
      <c r="A63" s="85" t="s">
        <v>3</v>
      </c>
      <c r="B63" s="631" t="s">
        <v>2132</v>
      </c>
      <c r="C63" s="632">
        <v>500</v>
      </c>
      <c r="D63" s="520">
        <v>210</v>
      </c>
      <c r="E63" s="631" t="s">
        <v>5</v>
      </c>
    </row>
    <row r="64" spans="1:5" ht="14" thickTop="1" thickBot="1">
      <c r="A64" s="441" t="s">
        <v>2152</v>
      </c>
      <c r="B64" s="439">
        <v>3</v>
      </c>
      <c r="C64" s="451">
        <v>500</v>
      </c>
      <c r="D64" s="439">
        <v>380</v>
      </c>
      <c r="E64" s="440">
        <v>485</v>
      </c>
    </row>
    <row r="65" spans="1:5" ht="48">
      <c r="A65" s="76" t="s">
        <v>2002</v>
      </c>
      <c r="B65" s="32">
        <v>3</v>
      </c>
      <c r="C65" s="79" t="s">
        <v>163</v>
      </c>
      <c r="D65" s="32">
        <v>250</v>
      </c>
      <c r="E65" s="32" t="s">
        <v>602</v>
      </c>
    </row>
    <row r="66" spans="1:5" ht="36">
      <c r="A66" s="27" t="s">
        <v>1661</v>
      </c>
      <c r="B66" s="4">
        <v>3</v>
      </c>
      <c r="C66" s="12">
        <v>750</v>
      </c>
      <c r="D66" s="4">
        <v>250</v>
      </c>
      <c r="E66" s="12" t="s">
        <v>59</v>
      </c>
    </row>
    <row r="67" spans="1:5" ht="24">
      <c r="A67" s="27" t="s">
        <v>290</v>
      </c>
      <c r="B67" s="4">
        <v>3</v>
      </c>
      <c r="C67" s="4">
        <v>750</v>
      </c>
      <c r="D67" s="4">
        <v>250</v>
      </c>
      <c r="E67" s="12" t="s">
        <v>1786</v>
      </c>
    </row>
    <row r="68" spans="1:5">
      <c r="A68" s="27" t="s">
        <v>300</v>
      </c>
      <c r="B68" s="4">
        <v>3</v>
      </c>
      <c r="C68" s="4">
        <v>750</v>
      </c>
      <c r="D68" s="4">
        <v>250</v>
      </c>
      <c r="E68" s="4">
        <v>70</v>
      </c>
    </row>
    <row r="69" spans="1:5">
      <c r="A69" s="27" t="s">
        <v>157</v>
      </c>
      <c r="B69" s="4">
        <v>3</v>
      </c>
      <c r="C69" s="4">
        <v>750</v>
      </c>
      <c r="D69" s="4">
        <v>250</v>
      </c>
      <c r="E69" s="4">
        <v>455</v>
      </c>
    </row>
    <row r="70" spans="1:5">
      <c r="A70" s="27" t="s">
        <v>2139</v>
      </c>
      <c r="B70" s="4">
        <v>3</v>
      </c>
      <c r="C70" s="4">
        <v>750</v>
      </c>
      <c r="D70" s="4">
        <v>250</v>
      </c>
      <c r="E70" s="4">
        <v>70</v>
      </c>
    </row>
    <row r="71" spans="1:5">
      <c r="A71" s="27" t="s">
        <v>1842</v>
      </c>
      <c r="B71" s="4">
        <v>3</v>
      </c>
      <c r="C71" s="4">
        <v>750</v>
      </c>
      <c r="D71" s="4">
        <v>250</v>
      </c>
      <c r="E71" s="4" t="s">
        <v>843</v>
      </c>
    </row>
    <row r="72" spans="1:5" ht="24">
      <c r="A72" s="27" t="s">
        <v>1754</v>
      </c>
      <c r="B72" s="4">
        <v>3</v>
      </c>
      <c r="C72" s="4">
        <v>750</v>
      </c>
      <c r="D72" s="4">
        <v>250</v>
      </c>
      <c r="E72" s="12" t="s">
        <v>174</v>
      </c>
    </row>
    <row r="73" spans="1:5">
      <c r="A73" s="27" t="s">
        <v>1406</v>
      </c>
      <c r="B73" s="4">
        <v>3</v>
      </c>
      <c r="C73" s="4">
        <v>750</v>
      </c>
      <c r="D73" s="4">
        <v>250</v>
      </c>
      <c r="E73" s="4">
        <v>70</v>
      </c>
    </row>
    <row r="74" spans="1:5">
      <c r="A74" s="27" t="s">
        <v>1179</v>
      </c>
      <c r="B74" s="4">
        <v>3</v>
      </c>
      <c r="C74" s="4">
        <v>750</v>
      </c>
      <c r="D74" s="4">
        <v>250</v>
      </c>
      <c r="E74" s="4">
        <v>70</v>
      </c>
    </row>
    <row r="75" spans="1:5" ht="48">
      <c r="A75" s="27" t="s">
        <v>631</v>
      </c>
      <c r="B75" s="4">
        <v>3</v>
      </c>
      <c r="C75" s="12" t="s">
        <v>163</v>
      </c>
      <c r="D75" s="4">
        <v>250</v>
      </c>
      <c r="E75" s="12" t="s">
        <v>732</v>
      </c>
    </row>
    <row r="76" spans="1:5" ht="24">
      <c r="A76" s="27" t="s">
        <v>205</v>
      </c>
      <c r="B76" s="4">
        <v>3</v>
      </c>
      <c r="C76" s="4">
        <v>750</v>
      </c>
      <c r="D76" s="4">
        <v>250</v>
      </c>
      <c r="E76" s="12" t="s">
        <v>732</v>
      </c>
    </row>
    <row r="77" spans="1:5" ht="60">
      <c r="A77" s="27" t="s">
        <v>1041</v>
      </c>
      <c r="B77" s="4">
        <v>3</v>
      </c>
      <c r="C77" s="4">
        <v>750</v>
      </c>
      <c r="D77" s="4">
        <v>250</v>
      </c>
      <c r="E77" s="12" t="s">
        <v>1466</v>
      </c>
    </row>
    <row r="78" spans="1:5">
      <c r="A78" s="13" t="s">
        <v>1032</v>
      </c>
      <c r="B78" s="4">
        <v>3.5</v>
      </c>
      <c r="C78" s="4">
        <v>750</v>
      </c>
      <c r="D78" s="4">
        <v>250</v>
      </c>
      <c r="E78" s="4">
        <v>400</v>
      </c>
    </row>
    <row r="79" spans="1:5">
      <c r="A79" s="13" t="s">
        <v>1954</v>
      </c>
      <c r="B79" s="4">
        <v>3.5</v>
      </c>
      <c r="C79" s="4">
        <v>750</v>
      </c>
      <c r="D79" s="4">
        <v>250</v>
      </c>
      <c r="E79" s="4">
        <v>400</v>
      </c>
    </row>
    <row r="80" spans="1:5">
      <c r="A80" s="27" t="s">
        <v>1547</v>
      </c>
      <c r="B80" s="4">
        <v>3</v>
      </c>
      <c r="C80" s="4">
        <v>750</v>
      </c>
      <c r="D80" s="4">
        <v>250</v>
      </c>
      <c r="E80" s="4">
        <v>360</v>
      </c>
    </row>
    <row r="81" spans="1:5">
      <c r="A81" s="27" t="s">
        <v>2020</v>
      </c>
      <c r="B81" s="4">
        <v>3</v>
      </c>
      <c r="C81" s="4">
        <v>750</v>
      </c>
      <c r="D81" s="4">
        <v>250</v>
      </c>
      <c r="E81" s="4">
        <v>360</v>
      </c>
    </row>
    <row r="82" spans="1:5">
      <c r="A82" s="27" t="s">
        <v>679</v>
      </c>
      <c r="B82" s="4">
        <v>3.5</v>
      </c>
      <c r="C82" s="4">
        <v>750</v>
      </c>
      <c r="D82" s="4">
        <v>250</v>
      </c>
      <c r="E82" s="4">
        <v>400</v>
      </c>
    </row>
    <row r="83" spans="1:5" ht="48">
      <c r="A83" s="27" t="s">
        <v>1363</v>
      </c>
      <c r="B83" s="4">
        <v>3</v>
      </c>
      <c r="C83" s="4">
        <v>750</v>
      </c>
      <c r="D83" s="4">
        <v>250</v>
      </c>
      <c r="E83" s="133" t="s">
        <v>419</v>
      </c>
    </row>
    <row r="84" spans="1:5">
      <c r="A84" s="27" t="s">
        <v>72</v>
      </c>
      <c r="B84" s="4">
        <v>3</v>
      </c>
      <c r="C84" s="4">
        <v>750</v>
      </c>
      <c r="D84" s="4">
        <v>250</v>
      </c>
      <c r="E84" s="12">
        <v>60</v>
      </c>
    </row>
    <row r="85" spans="1:5">
      <c r="A85" s="834" t="s">
        <v>585</v>
      </c>
      <c r="B85" s="78">
        <v>3</v>
      </c>
      <c r="C85" s="78">
        <v>750</v>
      </c>
      <c r="D85" s="78">
        <v>250</v>
      </c>
      <c r="E85" s="80">
        <v>70</v>
      </c>
    </row>
    <row r="86" spans="1:5" ht="25" thickBot="1">
      <c r="A86" s="835" t="s">
        <v>2512</v>
      </c>
      <c r="B86" s="836">
        <v>4.9000000000000004</v>
      </c>
      <c r="C86" s="836"/>
      <c r="D86" s="837" t="s">
        <v>2515</v>
      </c>
      <c r="E86" s="836"/>
    </row>
    <row r="87" spans="1:5" ht="25" thickTop="1">
      <c r="A87" s="141" t="s">
        <v>1393</v>
      </c>
      <c r="B87" s="32">
        <v>3</v>
      </c>
      <c r="C87" s="32">
        <v>750</v>
      </c>
      <c r="D87" s="32">
        <v>250</v>
      </c>
      <c r="E87" s="79" t="s">
        <v>958</v>
      </c>
    </row>
    <row r="88" spans="1:5">
      <c r="A88" s="27" t="s">
        <v>1834</v>
      </c>
      <c r="B88" s="4">
        <v>3</v>
      </c>
      <c r="C88" s="4">
        <v>750</v>
      </c>
      <c r="D88" s="4">
        <v>250</v>
      </c>
      <c r="E88" s="4">
        <v>360</v>
      </c>
    </row>
    <row r="89" spans="1:5">
      <c r="A89" s="27" t="s">
        <v>586</v>
      </c>
      <c r="B89" s="4">
        <v>3</v>
      </c>
      <c r="C89" s="4">
        <v>750</v>
      </c>
      <c r="D89" s="4">
        <v>250</v>
      </c>
      <c r="E89" s="4">
        <v>400</v>
      </c>
    </row>
    <row r="90" spans="1:5" ht="24">
      <c r="A90" s="13" t="s">
        <v>206</v>
      </c>
      <c r="B90" s="12" t="s">
        <v>2022</v>
      </c>
      <c r="C90" s="340">
        <v>500</v>
      </c>
      <c r="D90" s="4">
        <v>380</v>
      </c>
      <c r="E90" s="4" t="s">
        <v>1946</v>
      </c>
    </row>
    <row r="91" spans="1:5">
      <c r="A91" s="27" t="s">
        <v>313</v>
      </c>
      <c r="B91" s="4">
        <v>3</v>
      </c>
      <c r="C91" s="4">
        <v>750</v>
      </c>
      <c r="D91" s="4">
        <v>250</v>
      </c>
      <c r="E91" s="4">
        <v>70</v>
      </c>
    </row>
    <row r="92" spans="1:5" ht="36">
      <c r="A92" s="27" t="s">
        <v>1553</v>
      </c>
      <c r="B92" s="4">
        <v>3</v>
      </c>
      <c r="C92" s="12" t="s">
        <v>1400</v>
      </c>
      <c r="D92" s="4">
        <v>250</v>
      </c>
      <c r="E92" s="4">
        <v>565</v>
      </c>
    </row>
    <row r="93" spans="1:5" ht="36">
      <c r="A93" s="27" t="s">
        <v>1678</v>
      </c>
      <c r="B93" s="151">
        <v>3</v>
      </c>
      <c r="C93" s="12" t="s">
        <v>1400</v>
      </c>
      <c r="D93" s="4">
        <v>250</v>
      </c>
      <c r="E93" s="4">
        <v>565</v>
      </c>
    </row>
    <row r="94" spans="1:5" ht="36">
      <c r="A94" s="27" t="s">
        <v>1517</v>
      </c>
      <c r="B94" s="4">
        <v>3</v>
      </c>
      <c r="C94" s="12" t="s">
        <v>1400</v>
      </c>
      <c r="D94" s="288">
        <v>250</v>
      </c>
      <c r="E94" s="4">
        <v>485</v>
      </c>
    </row>
    <row r="95" spans="1:5" ht="36">
      <c r="A95" s="13" t="s">
        <v>1686</v>
      </c>
      <c r="B95" s="151">
        <v>3</v>
      </c>
      <c r="C95" s="12" t="s">
        <v>1400</v>
      </c>
      <c r="D95" s="4">
        <v>250</v>
      </c>
      <c r="E95" s="4">
        <v>485</v>
      </c>
    </row>
    <row r="96" spans="1:5">
      <c r="A96" s="13" t="s">
        <v>891</v>
      </c>
      <c r="B96" s="4">
        <v>3</v>
      </c>
      <c r="C96" s="4">
        <v>750</v>
      </c>
      <c r="D96" s="4">
        <v>250</v>
      </c>
      <c r="E96" s="4">
        <v>485</v>
      </c>
    </row>
    <row r="97" spans="1:5">
      <c r="A97" s="27" t="s">
        <v>1802</v>
      </c>
      <c r="B97" s="4">
        <v>3</v>
      </c>
      <c r="C97" s="4">
        <v>750</v>
      </c>
      <c r="D97" s="4">
        <v>250</v>
      </c>
      <c r="E97" s="4">
        <v>485</v>
      </c>
    </row>
    <row r="98" spans="1:5">
      <c r="A98" s="27" t="s">
        <v>1577</v>
      </c>
      <c r="B98" s="4">
        <v>3</v>
      </c>
      <c r="C98" s="4">
        <v>750</v>
      </c>
      <c r="D98" s="4">
        <v>250</v>
      </c>
      <c r="E98" s="4">
        <v>485</v>
      </c>
    </row>
    <row r="99" spans="1:5">
      <c r="A99" s="13" t="s">
        <v>2125</v>
      </c>
      <c r="B99" s="4">
        <v>3</v>
      </c>
      <c r="C99" s="4">
        <v>750</v>
      </c>
      <c r="D99" s="4">
        <v>250</v>
      </c>
      <c r="E99" s="4">
        <v>485</v>
      </c>
    </row>
    <row r="100" spans="1:5" ht="36">
      <c r="A100" s="13" t="s">
        <v>1497</v>
      </c>
      <c r="B100" s="151">
        <v>3</v>
      </c>
      <c r="C100" s="12" t="s">
        <v>1400</v>
      </c>
      <c r="D100" s="4">
        <v>250</v>
      </c>
      <c r="E100" s="4">
        <v>485</v>
      </c>
    </row>
    <row r="101" spans="1:5">
      <c r="A101" s="27" t="s">
        <v>1235</v>
      </c>
      <c r="B101" s="4">
        <v>3</v>
      </c>
      <c r="C101" s="4">
        <v>750</v>
      </c>
      <c r="D101" s="4">
        <v>250</v>
      </c>
      <c r="E101" s="4">
        <v>485</v>
      </c>
    </row>
    <row r="102" spans="1:5">
      <c r="A102" s="13" t="s">
        <v>1036</v>
      </c>
      <c r="B102" s="4">
        <v>3</v>
      </c>
      <c r="C102" s="4">
        <v>750</v>
      </c>
      <c r="D102" s="4">
        <v>250</v>
      </c>
      <c r="E102" s="4">
        <v>565</v>
      </c>
    </row>
    <row r="103" spans="1:5" ht="24">
      <c r="A103" s="27" t="s">
        <v>1433</v>
      </c>
      <c r="B103" s="9">
        <v>3</v>
      </c>
      <c r="C103" s="9">
        <v>750</v>
      </c>
      <c r="D103" s="9">
        <v>250</v>
      </c>
      <c r="E103" s="12" t="s">
        <v>1482</v>
      </c>
    </row>
    <row r="104" spans="1:5">
      <c r="A104" s="13" t="s">
        <v>1035</v>
      </c>
      <c r="B104" s="4">
        <v>3</v>
      </c>
      <c r="C104" s="4">
        <v>750</v>
      </c>
      <c r="D104" s="4">
        <v>250</v>
      </c>
      <c r="E104" s="4">
        <v>565</v>
      </c>
    </row>
    <row r="105" spans="1:5">
      <c r="A105" s="27" t="s">
        <v>1387</v>
      </c>
      <c r="B105" s="4">
        <v>3</v>
      </c>
      <c r="C105" s="4">
        <v>750</v>
      </c>
      <c r="D105" s="4">
        <v>250</v>
      </c>
      <c r="E105" s="4">
        <v>565</v>
      </c>
    </row>
    <row r="106" spans="1:5">
      <c r="A106" s="13" t="s">
        <v>1960</v>
      </c>
      <c r="B106" s="151">
        <v>3</v>
      </c>
      <c r="C106" s="4">
        <v>750</v>
      </c>
      <c r="D106" s="4">
        <v>250</v>
      </c>
      <c r="E106" s="4">
        <v>565</v>
      </c>
    </row>
    <row r="107" spans="1:5" ht="36">
      <c r="A107" s="13" t="s">
        <v>201</v>
      </c>
      <c r="B107" s="4">
        <v>3</v>
      </c>
      <c r="C107" s="12" t="s">
        <v>1400</v>
      </c>
      <c r="D107" s="4">
        <v>250</v>
      </c>
      <c r="E107" s="4">
        <v>565</v>
      </c>
    </row>
    <row r="108" spans="1:5">
      <c r="A108" s="13" t="s">
        <v>708</v>
      </c>
      <c r="B108" s="4">
        <v>3</v>
      </c>
      <c r="C108" s="4">
        <v>750</v>
      </c>
      <c r="D108" s="4">
        <v>250</v>
      </c>
      <c r="E108" s="4">
        <v>565</v>
      </c>
    </row>
    <row r="109" spans="1:5" ht="36">
      <c r="A109" s="13" t="s">
        <v>1405</v>
      </c>
      <c r="B109" s="151">
        <v>3</v>
      </c>
      <c r="C109" s="12" t="s">
        <v>1400</v>
      </c>
      <c r="D109" s="4">
        <v>250</v>
      </c>
      <c r="E109" s="4">
        <v>565</v>
      </c>
    </row>
    <row r="110" spans="1:5" ht="36">
      <c r="A110" s="13" t="s">
        <v>962</v>
      </c>
      <c r="B110" s="4">
        <v>3</v>
      </c>
      <c r="C110" s="12" t="s">
        <v>1400</v>
      </c>
      <c r="D110" s="4">
        <v>250</v>
      </c>
      <c r="E110" s="4">
        <v>565</v>
      </c>
    </row>
    <row r="111" spans="1:5" ht="36">
      <c r="A111" s="13" t="s">
        <v>704</v>
      </c>
      <c r="B111" s="151">
        <v>3</v>
      </c>
      <c r="C111" s="12" t="s">
        <v>1400</v>
      </c>
      <c r="D111" s="4">
        <v>250</v>
      </c>
      <c r="E111" s="4">
        <v>565</v>
      </c>
    </row>
    <row r="112" spans="1:5">
      <c r="A112" s="13" t="s">
        <v>1353</v>
      </c>
      <c r="B112" s="4">
        <v>3</v>
      </c>
      <c r="C112" s="4">
        <v>750</v>
      </c>
      <c r="D112" s="4">
        <v>250</v>
      </c>
      <c r="E112" s="4">
        <v>565</v>
      </c>
    </row>
    <row r="113" spans="1:5" ht="36">
      <c r="A113" s="13" t="s">
        <v>894</v>
      </c>
      <c r="B113" s="151">
        <v>3</v>
      </c>
      <c r="C113" s="12" t="s">
        <v>1400</v>
      </c>
      <c r="D113" s="4">
        <v>250</v>
      </c>
      <c r="E113" s="4">
        <v>565</v>
      </c>
    </row>
    <row r="114" spans="1:5" ht="36">
      <c r="A114" s="13" t="s">
        <v>1521</v>
      </c>
      <c r="B114" s="4">
        <v>3</v>
      </c>
      <c r="C114" s="12" t="s">
        <v>1400</v>
      </c>
      <c r="D114" s="288">
        <v>250</v>
      </c>
      <c r="E114" s="4">
        <v>485</v>
      </c>
    </row>
    <row r="115" spans="1:5" ht="36">
      <c r="A115" s="13" t="s">
        <v>189</v>
      </c>
      <c r="B115" s="4">
        <v>3</v>
      </c>
      <c r="C115" s="12" t="s">
        <v>1400</v>
      </c>
      <c r="D115" s="288">
        <v>250</v>
      </c>
      <c r="E115" s="4">
        <v>485</v>
      </c>
    </row>
    <row r="116" spans="1:5" ht="24">
      <c r="A116" s="27" t="s">
        <v>475</v>
      </c>
      <c r="B116" s="12" t="s">
        <v>2022</v>
      </c>
      <c r="C116" s="340">
        <v>500</v>
      </c>
      <c r="D116" s="4">
        <v>380</v>
      </c>
      <c r="E116" s="12" t="s">
        <v>1769</v>
      </c>
    </row>
    <row r="117" spans="1:5" ht="22" customHeight="1">
      <c r="A117" s="27" t="s">
        <v>1747</v>
      </c>
      <c r="B117" s="4">
        <v>3.5</v>
      </c>
      <c r="C117" s="340">
        <v>850</v>
      </c>
      <c r="D117" s="4">
        <v>370</v>
      </c>
      <c r="E117" s="12" t="s">
        <v>4</v>
      </c>
    </row>
    <row r="118" spans="1:5" ht="22" customHeight="1">
      <c r="A118" s="27" t="s">
        <v>1745</v>
      </c>
      <c r="B118" s="4">
        <v>3.5</v>
      </c>
      <c r="C118" s="340">
        <v>850</v>
      </c>
      <c r="D118" s="4">
        <v>370</v>
      </c>
      <c r="E118" s="12" t="s">
        <v>55</v>
      </c>
    </row>
    <row r="119" spans="1:5">
      <c r="A119" s="13" t="s">
        <v>2105</v>
      </c>
      <c r="B119" s="4">
        <v>3.5</v>
      </c>
      <c r="C119" s="340">
        <v>850</v>
      </c>
      <c r="D119" s="4">
        <v>370</v>
      </c>
      <c r="E119" s="4">
        <v>420</v>
      </c>
    </row>
    <row r="120" spans="1:5">
      <c r="A120" s="13" t="s">
        <v>867</v>
      </c>
      <c r="B120" s="4">
        <v>3.5</v>
      </c>
      <c r="C120" s="340">
        <v>850</v>
      </c>
      <c r="D120" s="4">
        <v>370</v>
      </c>
      <c r="E120" s="4">
        <v>435</v>
      </c>
    </row>
    <row r="121" spans="1:5" ht="24">
      <c r="A121" s="13" t="s">
        <v>1808</v>
      </c>
      <c r="B121" s="4">
        <v>3.5</v>
      </c>
      <c r="C121" s="340">
        <v>850</v>
      </c>
      <c r="D121" s="4">
        <v>370</v>
      </c>
      <c r="E121" s="12" t="s">
        <v>55</v>
      </c>
    </row>
    <row r="122" spans="1:5" ht="36">
      <c r="A122" s="13" t="s">
        <v>1428</v>
      </c>
      <c r="B122" s="4">
        <v>3.5</v>
      </c>
      <c r="C122" s="340">
        <v>850</v>
      </c>
      <c r="D122" s="4">
        <v>370</v>
      </c>
      <c r="E122" s="12" t="s">
        <v>56</v>
      </c>
    </row>
    <row r="123" spans="1:5">
      <c r="A123" s="13" t="s">
        <v>1514</v>
      </c>
      <c r="B123" s="4">
        <v>3.5</v>
      </c>
      <c r="C123" s="340">
        <v>850</v>
      </c>
      <c r="D123" s="4">
        <v>370</v>
      </c>
      <c r="E123" s="4"/>
    </row>
    <row r="124" spans="1:5">
      <c r="A124" s="13" t="s">
        <v>257</v>
      </c>
      <c r="B124" s="4">
        <v>3.5</v>
      </c>
      <c r="C124" s="340">
        <v>850</v>
      </c>
      <c r="D124" s="4">
        <v>370</v>
      </c>
      <c r="E124" s="4">
        <v>400</v>
      </c>
    </row>
    <row r="125" spans="1:5">
      <c r="A125" s="27" t="s">
        <v>1710</v>
      </c>
      <c r="B125" s="9">
        <v>3.5</v>
      </c>
      <c r="C125" s="340">
        <v>850</v>
      </c>
      <c r="D125" s="9">
        <v>370</v>
      </c>
      <c r="E125" s="9">
        <v>400</v>
      </c>
    </row>
    <row r="126" spans="1:5">
      <c r="A126" s="27" t="s">
        <v>1330</v>
      </c>
      <c r="B126" s="9">
        <v>3.5</v>
      </c>
      <c r="C126" s="340">
        <v>850</v>
      </c>
      <c r="D126" s="9">
        <v>370</v>
      </c>
      <c r="E126" s="9">
        <v>435</v>
      </c>
    </row>
    <row r="127" spans="1:5">
      <c r="A127" s="27" t="s">
        <v>2037</v>
      </c>
      <c r="B127" s="9">
        <v>3.5</v>
      </c>
      <c r="C127" s="340">
        <v>850</v>
      </c>
      <c r="D127" s="9">
        <v>370</v>
      </c>
      <c r="E127" s="9">
        <v>452</v>
      </c>
    </row>
    <row r="128" spans="1:5">
      <c r="A128" s="13" t="s">
        <v>1602</v>
      </c>
      <c r="B128" s="4">
        <v>3.5</v>
      </c>
      <c r="C128" s="340">
        <v>850</v>
      </c>
      <c r="D128" s="4">
        <v>370</v>
      </c>
      <c r="E128" s="4">
        <v>420</v>
      </c>
    </row>
    <row r="129" spans="1:5">
      <c r="A129" s="140" t="s">
        <v>394</v>
      </c>
      <c r="B129" s="4">
        <v>3.5</v>
      </c>
      <c r="C129" s="340">
        <v>850</v>
      </c>
      <c r="D129" s="4">
        <v>370</v>
      </c>
      <c r="E129" s="205" t="s">
        <v>175</v>
      </c>
    </row>
    <row r="130" spans="1:5" ht="13" thickBot="1">
      <c r="A130" s="266" t="s">
        <v>1768</v>
      </c>
      <c r="B130" s="264">
        <v>3.5</v>
      </c>
      <c r="C130" s="341">
        <v>850</v>
      </c>
      <c r="D130" s="264">
        <v>370</v>
      </c>
      <c r="E130" s="706" t="s">
        <v>175</v>
      </c>
    </row>
    <row r="131" spans="1:5" ht="24">
      <c r="A131" s="27" t="s">
        <v>1541</v>
      </c>
      <c r="B131" s="12" t="s">
        <v>2022</v>
      </c>
      <c r="C131" s="340">
        <v>500</v>
      </c>
      <c r="D131" s="151">
        <v>380</v>
      </c>
      <c r="E131" s="12" t="s">
        <v>1946</v>
      </c>
    </row>
    <row r="132" spans="1:5" ht="24">
      <c r="A132" s="27" t="s">
        <v>1863</v>
      </c>
      <c r="B132" s="79" t="s">
        <v>2022</v>
      </c>
      <c r="C132" s="342">
        <v>500</v>
      </c>
      <c r="D132" s="546">
        <v>380</v>
      </c>
      <c r="E132" s="79" t="s">
        <v>184</v>
      </c>
    </row>
    <row r="133" spans="1:5" ht="24">
      <c r="A133" s="76" t="s">
        <v>1868</v>
      </c>
      <c r="B133" s="79" t="s">
        <v>2022</v>
      </c>
      <c r="C133" s="342">
        <v>500</v>
      </c>
      <c r="D133" s="546">
        <v>380</v>
      </c>
      <c r="E133" s="79" t="s">
        <v>1946</v>
      </c>
    </row>
    <row r="134" spans="1:5" ht="36">
      <c r="A134" s="76" t="s">
        <v>1867</v>
      </c>
      <c r="B134" s="79" t="s">
        <v>2022</v>
      </c>
      <c r="C134" s="342">
        <v>500</v>
      </c>
      <c r="D134" s="546">
        <v>380</v>
      </c>
      <c r="E134" s="79" t="s">
        <v>66</v>
      </c>
    </row>
    <row r="135" spans="1:5">
      <c r="A135" s="27" t="s">
        <v>809</v>
      </c>
      <c r="B135" s="32">
        <v>3.5</v>
      </c>
      <c r="C135" s="342">
        <v>850</v>
      </c>
      <c r="D135" s="342">
        <v>370</v>
      </c>
      <c r="E135" s="32" t="s">
        <v>94</v>
      </c>
    </row>
    <row r="136" spans="1:5" ht="24">
      <c r="A136" s="27" t="s">
        <v>298</v>
      </c>
      <c r="B136" s="12" t="s">
        <v>2022</v>
      </c>
      <c r="C136" s="340">
        <v>500</v>
      </c>
      <c r="D136" s="151">
        <v>380</v>
      </c>
      <c r="E136" s="12" t="s">
        <v>1946</v>
      </c>
    </row>
    <row r="137" spans="1:5" ht="24">
      <c r="A137" s="84" t="s">
        <v>185</v>
      </c>
      <c r="B137" s="79" t="s">
        <v>2022</v>
      </c>
      <c r="C137" s="342">
        <v>500</v>
      </c>
      <c r="D137" s="546">
        <v>380</v>
      </c>
      <c r="E137" s="79" t="s">
        <v>184</v>
      </c>
    </row>
    <row r="138" spans="1:5" ht="37" thickBot="1">
      <c r="A138" s="266" t="s">
        <v>1923</v>
      </c>
      <c r="B138" s="264" t="s">
        <v>1120</v>
      </c>
      <c r="C138" s="341">
        <v>500</v>
      </c>
      <c r="D138" s="547">
        <v>380</v>
      </c>
      <c r="E138" s="513" t="s">
        <v>183</v>
      </c>
    </row>
    <row r="139" spans="1:5" ht="36">
      <c r="A139" s="27" t="s">
        <v>1984</v>
      </c>
      <c r="B139" s="12">
        <v>4.01</v>
      </c>
      <c r="C139" s="340" t="s">
        <v>2126</v>
      </c>
      <c r="D139" s="151">
        <v>250</v>
      </c>
      <c r="E139" s="12"/>
    </row>
    <row r="140" spans="1:5" ht="13" thickBot="1">
      <c r="A140" s="77"/>
      <c r="B140" s="74"/>
      <c r="C140" s="74"/>
      <c r="D140" s="31"/>
      <c r="E140" s="74"/>
    </row>
    <row r="141" spans="1:5" ht="30" customHeight="1" thickBot="1">
      <c r="A141" s="977" t="s">
        <v>340</v>
      </c>
      <c r="B141" s="978"/>
      <c r="C141" s="978"/>
      <c r="D141" s="978"/>
      <c r="E141" s="979"/>
    </row>
    <row r="142" spans="1:5" ht="13" thickBot="1">
      <c r="A142" s="77"/>
      <c r="B142" s="74"/>
      <c r="C142" s="74"/>
      <c r="D142" s="31"/>
      <c r="E142" s="74"/>
    </row>
    <row r="143" spans="1:5" ht="33" customHeight="1" thickBot="1">
      <c r="A143" s="991" t="s">
        <v>230</v>
      </c>
      <c r="B143" s="992"/>
      <c r="C143" s="992"/>
      <c r="D143" s="992"/>
      <c r="E143" s="993"/>
    </row>
    <row r="144" spans="1:5" ht="13" thickBot="1">
      <c r="A144" s="77"/>
      <c r="B144" s="31"/>
      <c r="C144" s="31"/>
      <c r="D144" s="31"/>
      <c r="E144" s="74"/>
    </row>
    <row r="145" spans="1:5">
      <c r="A145" s="983" t="s">
        <v>231</v>
      </c>
      <c r="B145" s="984"/>
      <c r="C145" s="984"/>
      <c r="D145" s="984"/>
      <c r="E145" s="985"/>
    </row>
    <row r="146" spans="1:5" ht="95" customHeight="1" thickBot="1">
      <c r="A146" s="980" t="s">
        <v>2514</v>
      </c>
      <c r="B146" s="981"/>
      <c r="C146" s="981"/>
      <c r="D146" s="981"/>
      <c r="E146" s="982"/>
    </row>
    <row r="147" spans="1:5" ht="13" thickBot="1">
      <c r="A147" s="545"/>
      <c r="B147" s="148"/>
      <c r="C147" s="148"/>
      <c r="D147" s="148"/>
      <c r="E147" s="148"/>
    </row>
    <row r="148" spans="1:5">
      <c r="A148" s="983" t="s">
        <v>1332</v>
      </c>
      <c r="B148" s="984"/>
      <c r="C148" s="984"/>
      <c r="D148" s="984"/>
      <c r="E148" s="985"/>
    </row>
    <row r="149" spans="1:5" ht="122" customHeight="1" thickBot="1">
      <c r="A149" s="980" t="s">
        <v>1986</v>
      </c>
      <c r="B149" s="989"/>
      <c r="C149" s="989"/>
      <c r="D149" s="989"/>
      <c r="E149" s="990"/>
    </row>
    <row r="150" spans="1:5" ht="13" thickBot="1">
      <c r="A150" s="545"/>
      <c r="B150" s="539"/>
      <c r="C150" s="539"/>
      <c r="D150" s="539"/>
      <c r="E150" s="539"/>
    </row>
    <row r="151" spans="1:5">
      <c r="A151" s="983" t="s">
        <v>628</v>
      </c>
      <c r="B151" s="984"/>
      <c r="C151" s="984"/>
      <c r="D151" s="984"/>
      <c r="E151" s="985"/>
    </row>
    <row r="152" spans="1:5" ht="95" customHeight="1" thickBot="1">
      <c r="A152" s="980" t="s">
        <v>883</v>
      </c>
      <c r="B152" s="981"/>
      <c r="C152" s="981"/>
      <c r="D152" s="981"/>
      <c r="E152" s="982"/>
    </row>
    <row r="153" spans="1:5" ht="13" thickBot="1">
      <c r="A153" s="537"/>
      <c r="B153" s="148"/>
      <c r="C153" s="148"/>
      <c r="D153" s="148"/>
      <c r="E153" s="538"/>
    </row>
    <row r="154" spans="1:5">
      <c r="A154" s="983" t="s">
        <v>286</v>
      </c>
      <c r="B154" s="984"/>
      <c r="C154" s="984"/>
      <c r="D154" s="984"/>
      <c r="E154" s="985"/>
    </row>
    <row r="155" spans="1:5" ht="101" customHeight="1" thickBot="1">
      <c r="A155" s="986" t="s">
        <v>225</v>
      </c>
      <c r="B155" s="987"/>
      <c r="C155" s="987"/>
      <c r="D155" s="987"/>
      <c r="E155" s="988"/>
    </row>
    <row r="156" spans="1:5" ht="13" thickBot="1">
      <c r="A156" s="200"/>
      <c r="B156" s="201"/>
      <c r="C156" s="201"/>
      <c r="D156" s="201"/>
      <c r="E156" s="201"/>
    </row>
    <row r="157" spans="1:5">
      <c r="A157" s="983" t="s">
        <v>2513</v>
      </c>
      <c r="B157" s="984"/>
      <c r="C157" s="984"/>
      <c r="D157" s="984"/>
      <c r="E157" s="985"/>
    </row>
    <row r="158" spans="1:5" ht="100" customHeight="1" thickBot="1">
      <c r="A158" s="986" t="s">
        <v>191</v>
      </c>
      <c r="B158" s="987"/>
      <c r="C158" s="987"/>
      <c r="D158" s="987"/>
      <c r="E158" s="988"/>
    </row>
  </sheetData>
  <mergeCells count="12">
    <mergeCell ref="A155:E155"/>
    <mergeCell ref="A149:E149"/>
    <mergeCell ref="A157:E157"/>
    <mergeCell ref="A158:E158"/>
    <mergeCell ref="A143:E143"/>
    <mergeCell ref="A152:E152"/>
    <mergeCell ref="A141:E141"/>
    <mergeCell ref="A146:E146"/>
    <mergeCell ref="A145:E145"/>
    <mergeCell ref="A154:E154"/>
    <mergeCell ref="A148:E148"/>
    <mergeCell ref="A151:E151"/>
  </mergeCells>
  <phoneticPr fontId="6" type="noConversion"/>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H177"/>
  <sheetViews>
    <sheetView zoomScale="125" workbookViewId="0">
      <pane xSplit="1" ySplit="1" topLeftCell="B110" activePane="bottomRight" state="frozenSplit"/>
      <selection activeCell="A20" sqref="A20"/>
      <selection pane="topRight" activeCell="A20" sqref="A20"/>
      <selection pane="bottomLeft" activeCell="A20" sqref="A20"/>
      <selection pane="bottomRight" activeCell="B114" sqref="B114"/>
    </sheetView>
  </sheetViews>
  <sheetFormatPr baseColWidth="10" defaultRowHeight="12" x14ac:dyDescent="0"/>
  <cols>
    <col min="1" max="1" width="31" style="138" customWidth="1"/>
    <col min="2" max="2" width="10" style="138" bestFit="1" customWidth="1"/>
    <col min="3" max="3" width="10.6640625" style="138" bestFit="1" customWidth="1"/>
    <col min="4" max="4" width="10.1640625" style="138" bestFit="1" customWidth="1"/>
    <col min="5" max="5" width="7.33203125" style="138" bestFit="1" customWidth="1"/>
    <col min="6" max="6" width="9.83203125" style="138" bestFit="1" customWidth="1"/>
    <col min="7" max="7" width="10.5" style="139" bestFit="1" customWidth="1"/>
    <col min="8" max="8" width="15.83203125" style="139" customWidth="1"/>
    <col min="9" max="16384" width="10.83203125" style="138"/>
  </cols>
  <sheetData>
    <row r="1" spans="1:8" s="491" customFormat="1">
      <c r="A1" s="458" t="s">
        <v>632</v>
      </c>
      <c r="B1" s="458" t="s">
        <v>880</v>
      </c>
      <c r="C1" s="458" t="s">
        <v>819</v>
      </c>
      <c r="D1" s="458" t="s">
        <v>722</v>
      </c>
      <c r="E1" s="458" t="s">
        <v>723</v>
      </c>
      <c r="F1" s="458" t="s">
        <v>1264</v>
      </c>
      <c r="G1" s="458" t="s">
        <v>881</v>
      </c>
      <c r="H1" s="497" t="s">
        <v>1980</v>
      </c>
    </row>
    <row r="2" spans="1:8">
      <c r="A2" s="142" t="s">
        <v>1265</v>
      </c>
      <c r="B2" s="152" t="s">
        <v>1795</v>
      </c>
      <c r="C2" s="152"/>
      <c r="D2" s="152"/>
      <c r="E2" s="152"/>
      <c r="F2" s="152" t="s">
        <v>1450</v>
      </c>
      <c r="G2" s="144"/>
      <c r="H2" s="492"/>
    </row>
    <row r="3" spans="1:8" ht="37" thickBot="1">
      <c r="A3" s="271"/>
      <c r="B3" s="272" t="s">
        <v>243</v>
      </c>
      <c r="C3" s="271" t="s">
        <v>746</v>
      </c>
      <c r="D3" s="271" t="s">
        <v>740</v>
      </c>
      <c r="E3" s="271" t="s">
        <v>747</v>
      </c>
      <c r="F3" s="271" t="s">
        <v>1449</v>
      </c>
      <c r="G3" s="273"/>
      <c r="H3" s="493"/>
    </row>
    <row r="4" spans="1:8" ht="37" thickTop="1">
      <c r="A4" s="143" t="s">
        <v>1636</v>
      </c>
      <c r="B4" s="143" t="s">
        <v>1637</v>
      </c>
      <c r="C4" s="143" t="s">
        <v>449</v>
      </c>
      <c r="D4" s="150" t="s">
        <v>937</v>
      </c>
      <c r="E4" s="150" t="s">
        <v>963</v>
      </c>
      <c r="F4" s="150"/>
      <c r="G4" s="145">
        <v>0.5</v>
      </c>
      <c r="H4" s="498"/>
    </row>
    <row r="5" spans="1:8" ht="36">
      <c r="A5" s="69" t="s">
        <v>1638</v>
      </c>
      <c r="B5" s="72" t="s">
        <v>295</v>
      </c>
      <c r="C5" s="69" t="s">
        <v>697</v>
      </c>
      <c r="D5" s="72" t="s">
        <v>303</v>
      </c>
      <c r="E5" s="72" t="s">
        <v>455</v>
      </c>
      <c r="F5" s="72"/>
      <c r="G5" s="70">
        <v>0.5</v>
      </c>
      <c r="H5" s="498"/>
    </row>
    <row r="6" spans="1:8" ht="36">
      <c r="A6" s="69" t="s">
        <v>557</v>
      </c>
      <c r="B6" s="72" t="s">
        <v>295</v>
      </c>
      <c r="C6" s="69" t="s">
        <v>697</v>
      </c>
      <c r="D6" s="72" t="s">
        <v>303</v>
      </c>
      <c r="E6" s="72" t="s">
        <v>455</v>
      </c>
      <c r="F6" s="72"/>
      <c r="G6" s="70">
        <v>0.5</v>
      </c>
      <c r="H6" s="498"/>
    </row>
    <row r="7" spans="1:8" ht="36">
      <c r="A7" s="69" t="s">
        <v>558</v>
      </c>
      <c r="B7" s="72" t="s">
        <v>295</v>
      </c>
      <c r="C7" s="69" t="s">
        <v>697</v>
      </c>
      <c r="D7" s="72" t="s">
        <v>303</v>
      </c>
      <c r="E7" s="72" t="s">
        <v>455</v>
      </c>
      <c r="F7" s="72"/>
      <c r="G7" s="70">
        <v>0.5</v>
      </c>
      <c r="H7" s="498"/>
    </row>
    <row r="8" spans="1:8" ht="36">
      <c r="A8" s="69" t="s">
        <v>554</v>
      </c>
      <c r="B8" s="72" t="s">
        <v>295</v>
      </c>
      <c r="C8" s="69" t="s">
        <v>697</v>
      </c>
      <c r="D8" s="72" t="s">
        <v>303</v>
      </c>
      <c r="E8" s="72" t="s">
        <v>455</v>
      </c>
      <c r="F8" s="72"/>
      <c r="G8" s="70">
        <v>0.5</v>
      </c>
      <c r="H8" s="498"/>
    </row>
    <row r="9" spans="1:8" ht="36">
      <c r="A9" s="69" t="s">
        <v>555</v>
      </c>
      <c r="B9" s="72" t="s">
        <v>526</v>
      </c>
      <c r="C9" s="72" t="s">
        <v>218</v>
      </c>
      <c r="D9" s="72" t="s">
        <v>219</v>
      </c>
      <c r="E9" s="72" t="s">
        <v>220</v>
      </c>
      <c r="F9" s="72"/>
      <c r="G9" s="70">
        <v>0.5</v>
      </c>
      <c r="H9" s="498"/>
    </row>
    <row r="10" spans="1:8" ht="36">
      <c r="A10" s="69" t="s">
        <v>556</v>
      </c>
      <c r="B10" s="72" t="s">
        <v>295</v>
      </c>
      <c r="C10" s="69" t="s">
        <v>697</v>
      </c>
      <c r="D10" s="72" t="s">
        <v>303</v>
      </c>
      <c r="E10" s="72" t="s">
        <v>455</v>
      </c>
      <c r="F10" s="72"/>
      <c r="G10" s="70">
        <v>0.5</v>
      </c>
      <c r="H10" s="498"/>
    </row>
    <row r="11" spans="1:8" ht="36">
      <c r="A11" s="69" t="s">
        <v>1070</v>
      </c>
      <c r="B11" s="72" t="s">
        <v>296</v>
      </c>
      <c r="C11" s="69" t="s">
        <v>737</v>
      </c>
      <c r="D11" s="69" t="s">
        <v>755</v>
      </c>
      <c r="E11" s="69"/>
      <c r="F11" s="69"/>
      <c r="G11" s="70">
        <v>0.5</v>
      </c>
      <c r="H11" s="498"/>
    </row>
    <row r="12" spans="1:8" ht="36">
      <c r="A12" s="69" t="s">
        <v>835</v>
      </c>
      <c r="B12" s="72" t="s">
        <v>297</v>
      </c>
      <c r="C12" s="69" t="s">
        <v>89</v>
      </c>
      <c r="D12" s="69" t="s">
        <v>90</v>
      </c>
      <c r="E12" s="69" t="s">
        <v>91</v>
      </c>
      <c r="F12" s="69"/>
      <c r="G12" s="70">
        <v>0.5</v>
      </c>
      <c r="H12" s="498"/>
    </row>
    <row r="13" spans="1:8" ht="36">
      <c r="A13" s="69" t="s">
        <v>1457</v>
      </c>
      <c r="B13" s="72" t="s">
        <v>297</v>
      </c>
      <c r="C13" s="69" t="s">
        <v>89</v>
      </c>
      <c r="D13" s="69" t="s">
        <v>90</v>
      </c>
      <c r="E13" s="69" t="s">
        <v>91</v>
      </c>
      <c r="F13" s="69"/>
      <c r="G13" s="70">
        <v>0.5</v>
      </c>
      <c r="H13" s="498"/>
    </row>
    <row r="14" spans="1:8" ht="36">
      <c r="A14" s="69" t="s">
        <v>466</v>
      </c>
      <c r="B14" s="72" t="s">
        <v>465</v>
      </c>
      <c r="C14" s="69" t="s">
        <v>221</v>
      </c>
      <c r="D14" s="69" t="s">
        <v>222</v>
      </c>
      <c r="E14" s="69" t="s">
        <v>223</v>
      </c>
      <c r="F14" s="69"/>
      <c r="G14" s="70">
        <v>0.5</v>
      </c>
      <c r="H14" s="498"/>
    </row>
    <row r="15" spans="1:8" ht="36">
      <c r="A15" s="69" t="s">
        <v>1184</v>
      </c>
      <c r="B15" s="72" t="s">
        <v>321</v>
      </c>
      <c r="C15" s="69" t="s">
        <v>311</v>
      </c>
      <c r="D15" s="72" t="s">
        <v>312</v>
      </c>
      <c r="E15" s="69" t="s">
        <v>621</v>
      </c>
      <c r="F15" s="69"/>
      <c r="G15" s="70">
        <v>0.5</v>
      </c>
      <c r="H15" s="498"/>
    </row>
    <row r="16" spans="1:8" ht="36">
      <c r="A16" s="69" t="s">
        <v>1955</v>
      </c>
      <c r="B16" s="72" t="s">
        <v>465</v>
      </c>
      <c r="C16" s="69" t="s">
        <v>221</v>
      </c>
      <c r="D16" s="69" t="s">
        <v>222</v>
      </c>
      <c r="E16" s="69" t="s">
        <v>223</v>
      </c>
      <c r="F16" s="69"/>
      <c r="G16" s="70">
        <v>0.5</v>
      </c>
      <c r="H16" s="498"/>
    </row>
    <row r="17" spans="1:8" ht="36">
      <c r="A17" s="71">
        <v>254</v>
      </c>
      <c r="B17" s="72" t="s">
        <v>296</v>
      </c>
      <c r="C17" s="69" t="s">
        <v>737</v>
      </c>
      <c r="D17" s="69" t="s">
        <v>755</v>
      </c>
      <c r="E17" s="69"/>
      <c r="F17" s="69"/>
      <c r="G17" s="70">
        <v>0.5</v>
      </c>
      <c r="H17" s="498"/>
    </row>
    <row r="18" spans="1:8" ht="36">
      <c r="A18" s="69" t="s">
        <v>977</v>
      </c>
      <c r="B18" s="72" t="s">
        <v>321</v>
      </c>
      <c r="C18" s="69" t="s">
        <v>311</v>
      </c>
      <c r="D18" s="72" t="s">
        <v>312</v>
      </c>
      <c r="E18" s="69" t="s">
        <v>621</v>
      </c>
      <c r="F18" s="69"/>
      <c r="G18" s="70">
        <v>0.5</v>
      </c>
      <c r="H18" s="498"/>
    </row>
    <row r="19" spans="1:8" ht="37" thickBot="1">
      <c r="A19" s="268" t="s">
        <v>633</v>
      </c>
      <c r="B19" s="269" t="s">
        <v>317</v>
      </c>
      <c r="C19" s="268" t="s">
        <v>811</v>
      </c>
      <c r="D19" s="268" t="s">
        <v>736</v>
      </c>
      <c r="E19" s="268"/>
      <c r="F19" s="268"/>
      <c r="G19" s="270">
        <v>0.9</v>
      </c>
      <c r="H19" s="494"/>
    </row>
    <row r="20" spans="1:8" ht="37" thickTop="1">
      <c r="A20" s="76" t="s">
        <v>1483</v>
      </c>
      <c r="B20" s="150" t="s">
        <v>526</v>
      </c>
      <c r="C20" s="150" t="s">
        <v>218</v>
      </c>
      <c r="D20" s="150"/>
      <c r="E20" s="150" t="s">
        <v>220</v>
      </c>
      <c r="F20" s="150"/>
      <c r="G20" s="145">
        <v>0.6</v>
      </c>
      <c r="H20" s="498"/>
    </row>
    <row r="21" spans="1:8" ht="36">
      <c r="A21" s="27" t="s">
        <v>1940</v>
      </c>
      <c r="B21" s="72" t="s">
        <v>526</v>
      </c>
      <c r="C21" s="72" t="s">
        <v>218</v>
      </c>
      <c r="D21" s="72"/>
      <c r="E21" s="72" t="s">
        <v>220</v>
      </c>
      <c r="F21" s="72"/>
      <c r="G21" s="70">
        <v>0.6</v>
      </c>
      <c r="H21" s="498"/>
    </row>
    <row r="22" spans="1:8" ht="24">
      <c r="A22" s="27" t="s">
        <v>403</v>
      </c>
      <c r="B22" s="72" t="s">
        <v>501</v>
      </c>
      <c r="C22" s="69" t="s">
        <v>221</v>
      </c>
      <c r="D22" s="69" t="s">
        <v>222</v>
      </c>
      <c r="E22" s="69" t="s">
        <v>223</v>
      </c>
      <c r="F22" s="69"/>
      <c r="G22" s="60">
        <v>0.6</v>
      </c>
      <c r="H22" s="498"/>
    </row>
    <row r="23" spans="1:8" ht="36">
      <c r="A23" s="27" t="s">
        <v>1723</v>
      </c>
      <c r="B23" s="72" t="s">
        <v>526</v>
      </c>
      <c r="C23" s="72" t="s">
        <v>218</v>
      </c>
      <c r="D23" s="72"/>
      <c r="E23" s="72" t="s">
        <v>220</v>
      </c>
      <c r="F23" s="72"/>
      <c r="G23" s="60">
        <v>0.6</v>
      </c>
      <c r="H23" s="498"/>
    </row>
    <row r="24" spans="1:8" ht="24">
      <c r="A24" s="27" t="s">
        <v>402</v>
      </c>
      <c r="B24" s="72" t="s">
        <v>501</v>
      </c>
      <c r="C24" s="69" t="s">
        <v>221</v>
      </c>
      <c r="D24" s="69" t="s">
        <v>222</v>
      </c>
      <c r="E24" s="69" t="s">
        <v>223</v>
      </c>
      <c r="F24" s="69"/>
      <c r="G24" s="60">
        <v>0.6</v>
      </c>
      <c r="H24" s="498"/>
    </row>
    <row r="25" spans="1:8" ht="36">
      <c r="A25" s="27" t="s">
        <v>1275</v>
      </c>
      <c r="B25" s="72" t="s">
        <v>526</v>
      </c>
      <c r="C25" s="72" t="s">
        <v>218</v>
      </c>
      <c r="D25" s="72"/>
      <c r="E25" s="72" t="s">
        <v>220</v>
      </c>
      <c r="F25" s="72"/>
      <c r="G25" s="60">
        <v>0.6</v>
      </c>
      <c r="H25" s="498"/>
    </row>
    <row r="26" spans="1:8" ht="36">
      <c r="A26" s="27" t="s">
        <v>1927</v>
      </c>
      <c r="B26" s="72" t="s">
        <v>296</v>
      </c>
      <c r="C26" s="69" t="s">
        <v>737</v>
      </c>
      <c r="D26" s="69" t="s">
        <v>755</v>
      </c>
      <c r="E26" s="72"/>
      <c r="F26" s="72"/>
      <c r="G26" s="60">
        <v>0.6</v>
      </c>
      <c r="H26" s="498"/>
    </row>
    <row r="27" spans="1:8" ht="24">
      <c r="A27" s="27" t="s">
        <v>202</v>
      </c>
      <c r="B27" s="72" t="s">
        <v>501</v>
      </c>
      <c r="C27" s="69" t="s">
        <v>221</v>
      </c>
      <c r="D27" s="69" t="s">
        <v>222</v>
      </c>
      <c r="E27" s="69" t="s">
        <v>223</v>
      </c>
      <c r="F27" s="69"/>
      <c r="G27" s="70">
        <v>0.6</v>
      </c>
      <c r="H27" s="498"/>
    </row>
    <row r="28" spans="1:8" ht="24">
      <c r="A28" s="27" t="s">
        <v>1973</v>
      </c>
      <c r="B28" s="72" t="s">
        <v>501</v>
      </c>
      <c r="C28" s="69" t="s">
        <v>221</v>
      </c>
      <c r="D28" s="69" t="s">
        <v>222</v>
      </c>
      <c r="E28" s="69" t="s">
        <v>223</v>
      </c>
      <c r="F28" s="69"/>
      <c r="G28" s="60">
        <v>0.6</v>
      </c>
      <c r="H28" s="498"/>
    </row>
    <row r="29" spans="1:8">
      <c r="A29" s="27" t="s">
        <v>262</v>
      </c>
      <c r="B29" s="69"/>
      <c r="C29" s="69"/>
      <c r="D29" s="69"/>
      <c r="E29" s="69"/>
      <c r="F29" s="69"/>
      <c r="G29" s="70"/>
      <c r="H29" s="498"/>
    </row>
    <row r="30" spans="1:8">
      <c r="A30" s="27" t="s">
        <v>1323</v>
      </c>
      <c r="B30" s="69" t="s">
        <v>95</v>
      </c>
      <c r="C30" s="69"/>
      <c r="D30" s="69"/>
      <c r="E30" s="69"/>
      <c r="F30" s="69"/>
      <c r="G30" s="70">
        <v>0.7</v>
      </c>
      <c r="H30" s="498"/>
    </row>
    <row r="31" spans="1:8" ht="36">
      <c r="A31" s="27" t="s">
        <v>1925</v>
      </c>
      <c r="B31" s="72" t="s">
        <v>502</v>
      </c>
      <c r="C31" s="69"/>
      <c r="D31" s="69" t="s">
        <v>739</v>
      </c>
      <c r="E31" s="69"/>
      <c r="F31" s="69"/>
      <c r="G31" s="60">
        <v>0.6</v>
      </c>
      <c r="H31" s="498"/>
    </row>
    <row r="32" spans="1:8" ht="25" thickBot="1">
      <c r="A32" s="263" t="s">
        <v>775</v>
      </c>
      <c r="B32" s="269" t="s">
        <v>501</v>
      </c>
      <c r="C32" s="268" t="s">
        <v>221</v>
      </c>
      <c r="D32" s="268" t="s">
        <v>222</v>
      </c>
      <c r="E32" s="268" t="s">
        <v>223</v>
      </c>
      <c r="F32" s="268"/>
      <c r="G32" s="274">
        <v>0.6</v>
      </c>
      <c r="H32" s="495"/>
    </row>
    <row r="33" spans="1:8" ht="37" thickTop="1">
      <c r="A33" s="76" t="s">
        <v>1810</v>
      </c>
      <c r="B33" s="150" t="s">
        <v>526</v>
      </c>
      <c r="C33" s="150" t="s">
        <v>218</v>
      </c>
      <c r="D33" s="150"/>
      <c r="E33" s="150" t="s">
        <v>220</v>
      </c>
      <c r="F33" s="150"/>
      <c r="G33" s="145">
        <v>0.6</v>
      </c>
      <c r="H33" s="498"/>
    </row>
    <row r="34" spans="1:8" ht="36">
      <c r="A34" s="27" t="s">
        <v>1484</v>
      </c>
      <c r="B34" s="72" t="s">
        <v>526</v>
      </c>
      <c r="C34" s="72" t="s">
        <v>218</v>
      </c>
      <c r="D34" s="72"/>
      <c r="E34" s="72" t="s">
        <v>220</v>
      </c>
      <c r="F34" s="72"/>
      <c r="G34" s="70">
        <v>0.6</v>
      </c>
      <c r="H34" s="498"/>
    </row>
    <row r="35" spans="1:8" ht="36">
      <c r="A35" s="27" t="s">
        <v>885</v>
      </c>
      <c r="B35" s="72" t="s">
        <v>526</v>
      </c>
      <c r="C35" s="72" t="s">
        <v>218</v>
      </c>
      <c r="D35" s="72"/>
      <c r="E35" s="72" t="s">
        <v>220</v>
      </c>
      <c r="F35" s="72"/>
      <c r="G35" s="70">
        <v>0.6</v>
      </c>
      <c r="H35" s="498"/>
    </row>
    <row r="36" spans="1:8" ht="24">
      <c r="A36" s="27" t="s">
        <v>1108</v>
      </c>
      <c r="B36" s="72" t="s">
        <v>501</v>
      </c>
      <c r="C36" s="69" t="s">
        <v>221</v>
      </c>
      <c r="D36" s="69" t="s">
        <v>222</v>
      </c>
      <c r="E36" s="69" t="s">
        <v>223</v>
      </c>
      <c r="F36" s="69"/>
      <c r="G36" s="60">
        <v>0.6</v>
      </c>
      <c r="H36" s="498"/>
    </row>
    <row r="37" spans="1:8" ht="24">
      <c r="A37" s="27" t="s">
        <v>1515</v>
      </c>
      <c r="B37" s="72" t="s">
        <v>501</v>
      </c>
      <c r="C37" s="69" t="s">
        <v>221</v>
      </c>
      <c r="D37" s="69" t="s">
        <v>222</v>
      </c>
      <c r="E37" s="69" t="s">
        <v>223</v>
      </c>
      <c r="F37" s="69"/>
      <c r="G37" s="60">
        <v>0.6</v>
      </c>
      <c r="H37" s="498"/>
    </row>
    <row r="38" spans="1:8" ht="36">
      <c r="A38" s="27" t="s">
        <v>1926</v>
      </c>
      <c r="B38" s="72" t="s">
        <v>296</v>
      </c>
      <c r="C38" s="69" t="s">
        <v>737</v>
      </c>
      <c r="D38" s="69" t="s">
        <v>755</v>
      </c>
      <c r="E38" s="72"/>
      <c r="F38" s="72"/>
      <c r="G38" s="60">
        <v>0.6</v>
      </c>
      <c r="H38" s="498"/>
    </row>
    <row r="39" spans="1:8" ht="25" thickBot="1">
      <c r="A39" s="263" t="s">
        <v>1687</v>
      </c>
      <c r="B39" s="269" t="s">
        <v>501</v>
      </c>
      <c r="C39" s="268" t="s">
        <v>221</v>
      </c>
      <c r="D39" s="268" t="s">
        <v>222</v>
      </c>
      <c r="E39" s="268" t="s">
        <v>223</v>
      </c>
      <c r="F39" s="268"/>
      <c r="G39" s="270">
        <v>0.6</v>
      </c>
      <c r="H39" s="494"/>
    </row>
    <row r="40" spans="1:8" ht="25" thickTop="1">
      <c r="A40" s="76" t="s">
        <v>1136</v>
      </c>
      <c r="B40" s="150" t="s">
        <v>501</v>
      </c>
      <c r="C40" s="143" t="s">
        <v>221</v>
      </c>
      <c r="D40" s="143" t="s">
        <v>222</v>
      </c>
      <c r="E40" s="143" t="s">
        <v>223</v>
      </c>
      <c r="F40" s="143"/>
      <c r="G40" s="206">
        <v>0.6</v>
      </c>
      <c r="H40" s="498"/>
    </row>
    <row r="41" spans="1:8" ht="24">
      <c r="A41" s="27" t="s">
        <v>1516</v>
      </c>
      <c r="B41" s="72" t="s">
        <v>501</v>
      </c>
      <c r="C41" s="69" t="s">
        <v>221</v>
      </c>
      <c r="D41" s="69" t="s">
        <v>222</v>
      </c>
      <c r="E41" s="69" t="s">
        <v>223</v>
      </c>
      <c r="F41" s="69"/>
      <c r="G41" s="60">
        <v>0.6</v>
      </c>
      <c r="H41" s="498"/>
    </row>
    <row r="42" spans="1:8" ht="24">
      <c r="A42" s="27" t="s">
        <v>973</v>
      </c>
      <c r="B42" s="72" t="s">
        <v>501</v>
      </c>
      <c r="C42" s="69" t="s">
        <v>221</v>
      </c>
      <c r="D42" s="69" t="s">
        <v>222</v>
      </c>
      <c r="E42" s="69" t="s">
        <v>223</v>
      </c>
      <c r="F42" s="69"/>
      <c r="G42" s="60">
        <v>0.6</v>
      </c>
      <c r="H42" s="498"/>
    </row>
    <row r="43" spans="1:8" ht="36">
      <c r="A43" s="27" t="s">
        <v>1613</v>
      </c>
      <c r="B43" s="72" t="s">
        <v>296</v>
      </c>
      <c r="C43" s="69" t="s">
        <v>737</v>
      </c>
      <c r="D43" s="69" t="s">
        <v>755</v>
      </c>
      <c r="E43" s="72"/>
      <c r="F43" s="72"/>
      <c r="G43" s="60">
        <v>0.6</v>
      </c>
      <c r="H43" s="498"/>
    </row>
    <row r="44" spans="1:8" ht="24">
      <c r="A44" s="27" t="s">
        <v>1932</v>
      </c>
      <c r="B44" s="72" t="s">
        <v>501</v>
      </c>
      <c r="C44" s="69" t="s">
        <v>221</v>
      </c>
      <c r="D44" s="69" t="s">
        <v>222</v>
      </c>
      <c r="E44" s="69" t="s">
        <v>223</v>
      </c>
      <c r="F44" s="69"/>
      <c r="G44" s="70">
        <v>0.6</v>
      </c>
      <c r="H44" s="498"/>
    </row>
    <row r="45" spans="1:8" ht="24">
      <c r="A45" s="27" t="s">
        <v>60</v>
      </c>
      <c r="B45" s="72" t="s">
        <v>501</v>
      </c>
      <c r="C45" s="69" t="s">
        <v>221</v>
      </c>
      <c r="D45" s="69" t="s">
        <v>222</v>
      </c>
      <c r="E45" s="69" t="s">
        <v>223</v>
      </c>
      <c r="F45" s="69"/>
      <c r="G45" s="60">
        <v>0.6</v>
      </c>
      <c r="H45" s="498"/>
    </row>
    <row r="46" spans="1:8" ht="24">
      <c r="A46" s="27" t="s">
        <v>1614</v>
      </c>
      <c r="B46" s="72" t="s">
        <v>501</v>
      </c>
      <c r="C46" s="69" t="s">
        <v>221</v>
      </c>
      <c r="D46" s="69" t="s">
        <v>222</v>
      </c>
      <c r="E46" s="69" t="s">
        <v>223</v>
      </c>
      <c r="F46" s="69"/>
      <c r="G46" s="60">
        <v>0.6</v>
      </c>
      <c r="H46" s="498"/>
    </row>
    <row r="47" spans="1:8">
      <c r="A47" s="27" t="s">
        <v>1495</v>
      </c>
      <c r="B47" s="69"/>
      <c r="C47" s="69"/>
      <c r="D47" s="69"/>
      <c r="E47" s="69"/>
      <c r="F47" s="69"/>
      <c r="G47" s="70"/>
      <c r="H47" s="498"/>
    </row>
    <row r="48" spans="1:8" ht="25" thickBot="1">
      <c r="A48" s="263" t="s">
        <v>464</v>
      </c>
      <c r="B48" s="269" t="s">
        <v>501</v>
      </c>
      <c r="C48" s="268" t="s">
        <v>221</v>
      </c>
      <c r="D48" s="268" t="s">
        <v>222</v>
      </c>
      <c r="E48" s="268" t="s">
        <v>223</v>
      </c>
      <c r="F48" s="268"/>
      <c r="G48" s="274">
        <v>0.6</v>
      </c>
      <c r="H48" s="495"/>
    </row>
    <row r="49" spans="1:8" ht="37" thickTop="1">
      <c r="A49" s="76" t="s">
        <v>777</v>
      </c>
      <c r="B49" s="150" t="s">
        <v>296</v>
      </c>
      <c r="C49" s="143" t="s">
        <v>737</v>
      </c>
      <c r="D49" s="143" t="s">
        <v>755</v>
      </c>
      <c r="E49" s="150"/>
      <c r="F49" s="150"/>
      <c r="G49" s="206" t="s">
        <v>1236</v>
      </c>
      <c r="H49" s="498"/>
    </row>
    <row r="50" spans="1:8" ht="24">
      <c r="A50" s="27" t="s">
        <v>1711</v>
      </c>
      <c r="B50" s="72" t="s">
        <v>501</v>
      </c>
      <c r="C50" s="69" t="s">
        <v>221</v>
      </c>
      <c r="D50" s="69" t="s">
        <v>222</v>
      </c>
      <c r="E50" s="69" t="s">
        <v>223</v>
      </c>
      <c r="F50" s="69"/>
      <c r="G50" s="70">
        <v>0.6</v>
      </c>
      <c r="H50" s="498"/>
    </row>
    <row r="51" spans="1:8" ht="36">
      <c r="A51" s="27" t="s">
        <v>1309</v>
      </c>
      <c r="B51" s="72" t="s">
        <v>502</v>
      </c>
      <c r="C51" s="72"/>
      <c r="D51" s="69" t="s">
        <v>739</v>
      </c>
      <c r="E51" s="72"/>
      <c r="F51" s="72"/>
      <c r="G51" s="60">
        <v>0.7</v>
      </c>
      <c r="H51" s="498"/>
    </row>
    <row r="52" spans="1:8" ht="36">
      <c r="A52" s="27" t="s">
        <v>1358</v>
      </c>
      <c r="B52" s="72" t="s">
        <v>502</v>
      </c>
      <c r="C52" s="72"/>
      <c r="D52" s="69" t="s">
        <v>739</v>
      </c>
      <c r="E52" s="72"/>
      <c r="F52" s="72"/>
      <c r="G52" s="60">
        <v>0.6</v>
      </c>
      <c r="H52" s="498"/>
    </row>
    <row r="53" spans="1:8" ht="36">
      <c r="A53" s="27" t="s">
        <v>1896</v>
      </c>
      <c r="B53" s="72" t="s">
        <v>502</v>
      </c>
      <c r="C53" s="72"/>
      <c r="D53" s="69" t="s">
        <v>739</v>
      </c>
      <c r="E53" s="72"/>
      <c r="F53" s="72"/>
      <c r="G53" s="60">
        <v>0.7</v>
      </c>
      <c r="H53" s="498"/>
    </row>
    <row r="54" spans="1:8" ht="36">
      <c r="A54" s="27" t="s">
        <v>307</v>
      </c>
      <c r="B54" s="72" t="s">
        <v>502</v>
      </c>
      <c r="C54" s="69"/>
      <c r="D54" s="69" t="s">
        <v>739</v>
      </c>
      <c r="E54" s="69"/>
      <c r="F54" s="69"/>
      <c r="G54" s="70" t="s">
        <v>1699</v>
      </c>
      <c r="H54" s="70" t="s">
        <v>1903</v>
      </c>
    </row>
    <row r="55" spans="1:8" ht="36">
      <c r="A55" s="27" t="s">
        <v>264</v>
      </c>
      <c r="B55" s="72" t="s">
        <v>465</v>
      </c>
      <c r="C55" s="69" t="s">
        <v>221</v>
      </c>
      <c r="D55" s="69" t="s">
        <v>222</v>
      </c>
      <c r="E55" s="69" t="s">
        <v>223</v>
      </c>
      <c r="F55" s="69"/>
      <c r="G55" s="70">
        <v>0.6</v>
      </c>
      <c r="H55" s="498"/>
    </row>
    <row r="56" spans="1:8" ht="36">
      <c r="A56" s="27" t="s">
        <v>1459</v>
      </c>
      <c r="B56" s="72" t="s">
        <v>465</v>
      </c>
      <c r="C56" s="69" t="s">
        <v>221</v>
      </c>
      <c r="D56" s="69" t="s">
        <v>222</v>
      </c>
      <c r="E56" s="69" t="s">
        <v>223</v>
      </c>
      <c r="F56" s="69"/>
      <c r="G56" s="70">
        <v>0.6</v>
      </c>
      <c r="H56" s="498"/>
    </row>
    <row r="57" spans="1:8" ht="36">
      <c r="A57" s="27" t="s">
        <v>1839</v>
      </c>
      <c r="B57" s="72" t="s">
        <v>465</v>
      </c>
      <c r="C57" s="69" t="s">
        <v>221</v>
      </c>
      <c r="D57" s="69" t="s">
        <v>222</v>
      </c>
      <c r="E57" s="69" t="s">
        <v>223</v>
      </c>
      <c r="F57" s="69"/>
      <c r="G57" s="70">
        <v>0.7</v>
      </c>
      <c r="H57" s="498"/>
    </row>
    <row r="58" spans="1:8" ht="36">
      <c r="A58" s="27" t="s">
        <v>1458</v>
      </c>
      <c r="B58" s="72" t="s">
        <v>465</v>
      </c>
      <c r="C58" s="69" t="s">
        <v>221</v>
      </c>
      <c r="D58" s="69" t="s">
        <v>222</v>
      </c>
      <c r="E58" s="69" t="s">
        <v>223</v>
      </c>
      <c r="F58" s="69"/>
      <c r="G58" s="70">
        <v>0.6</v>
      </c>
      <c r="H58" s="498"/>
    </row>
    <row r="59" spans="1:8" ht="46" customHeight="1">
      <c r="A59" s="13" t="s">
        <v>400</v>
      </c>
      <c r="B59" s="72" t="s">
        <v>502</v>
      </c>
      <c r="C59" s="69"/>
      <c r="D59" s="69" t="s">
        <v>739</v>
      </c>
      <c r="E59" s="69"/>
      <c r="F59" s="69"/>
      <c r="G59" s="70" t="s">
        <v>1699</v>
      </c>
      <c r="H59" s="60" t="s">
        <v>2038</v>
      </c>
    </row>
    <row r="60" spans="1:8" ht="48">
      <c r="A60" s="13" t="s">
        <v>401</v>
      </c>
      <c r="B60" s="72" t="s">
        <v>502</v>
      </c>
      <c r="C60" s="69"/>
      <c r="D60" s="69" t="s">
        <v>739</v>
      </c>
      <c r="E60" s="69"/>
      <c r="F60" s="69"/>
      <c r="G60" s="70" t="s">
        <v>1699</v>
      </c>
      <c r="H60" s="60" t="s">
        <v>2038</v>
      </c>
    </row>
    <row r="61" spans="1:8" ht="36">
      <c r="A61" s="13" t="s">
        <v>360</v>
      </c>
      <c r="B61" s="72" t="s">
        <v>502</v>
      </c>
      <c r="C61" s="69"/>
      <c r="D61" s="69"/>
      <c r="E61" s="69"/>
      <c r="F61" s="69"/>
      <c r="G61" s="70"/>
      <c r="H61" s="70" t="s">
        <v>1903</v>
      </c>
    </row>
    <row r="62" spans="1:8" ht="36">
      <c r="A62" s="13" t="s">
        <v>250</v>
      </c>
      <c r="B62" s="72" t="s">
        <v>502</v>
      </c>
      <c r="C62" s="69"/>
      <c r="D62" s="69"/>
      <c r="E62" s="69"/>
      <c r="F62" s="69"/>
      <c r="G62" s="70"/>
      <c r="H62" s="70" t="s">
        <v>1903</v>
      </c>
    </row>
    <row r="63" spans="1:8" s="149" customFormat="1">
      <c r="A63" s="13" t="s">
        <v>2116</v>
      </c>
      <c r="B63" s="548" t="s">
        <v>75</v>
      </c>
      <c r="C63" s="487"/>
      <c r="D63" s="486"/>
      <c r="E63" s="486"/>
      <c r="F63" s="486"/>
      <c r="G63" s="486"/>
      <c r="H63" s="70"/>
    </row>
    <row r="64" spans="1:8" s="149" customFormat="1">
      <c r="A64" s="13" t="s">
        <v>2029</v>
      </c>
      <c r="B64" s="548" t="s">
        <v>75</v>
      </c>
      <c r="C64" s="487"/>
      <c r="D64" s="486"/>
      <c r="E64" s="486"/>
      <c r="F64" s="486"/>
      <c r="G64" s="486"/>
      <c r="H64" s="70"/>
    </row>
    <row r="65" spans="1:8" s="149" customFormat="1" ht="13" thickBot="1">
      <c r="A65" s="266" t="s">
        <v>2115</v>
      </c>
      <c r="B65" s="549" t="s">
        <v>75</v>
      </c>
      <c r="C65" s="530"/>
      <c r="D65" s="529"/>
      <c r="E65" s="529"/>
      <c r="F65" s="529"/>
      <c r="G65" s="529"/>
      <c r="H65" s="270"/>
    </row>
    <row r="66" spans="1:8" ht="25" thickTop="1">
      <c r="A66" s="76" t="s">
        <v>779</v>
      </c>
      <c r="B66" s="150" t="s">
        <v>561</v>
      </c>
      <c r="C66" s="150"/>
      <c r="D66" s="150" t="s">
        <v>920</v>
      </c>
      <c r="E66" s="150"/>
      <c r="F66" s="150"/>
      <c r="G66" s="206">
        <v>0.6</v>
      </c>
      <c r="H66" s="498"/>
    </row>
    <row r="67" spans="1:8" ht="24">
      <c r="A67" s="27" t="s">
        <v>267</v>
      </c>
      <c r="B67" s="72" t="s">
        <v>561</v>
      </c>
      <c r="C67" s="72"/>
      <c r="D67" s="72" t="s">
        <v>920</v>
      </c>
      <c r="E67" s="72"/>
      <c r="F67" s="72"/>
      <c r="G67" s="60">
        <v>0.6</v>
      </c>
      <c r="H67" s="498"/>
    </row>
    <row r="68" spans="1:8" ht="36">
      <c r="A68" s="27" t="s">
        <v>2162</v>
      </c>
      <c r="B68" s="72" t="s">
        <v>242</v>
      </c>
      <c r="C68" s="69" t="s">
        <v>92</v>
      </c>
      <c r="D68" s="72" t="s">
        <v>738</v>
      </c>
      <c r="E68" s="72" t="s">
        <v>788</v>
      </c>
      <c r="F68" s="72"/>
      <c r="G68" s="60" t="s">
        <v>1236</v>
      </c>
      <c r="H68" s="498"/>
    </row>
    <row r="69" spans="1:8" ht="36">
      <c r="A69" s="27" t="s">
        <v>1660</v>
      </c>
      <c r="B69" s="72" t="s">
        <v>242</v>
      </c>
      <c r="C69" s="69" t="s">
        <v>92</v>
      </c>
      <c r="D69" s="69" t="s">
        <v>738</v>
      </c>
      <c r="E69" s="72" t="s">
        <v>788</v>
      </c>
      <c r="F69" s="72"/>
      <c r="G69" s="60" t="s">
        <v>1236</v>
      </c>
      <c r="H69" s="498"/>
    </row>
    <row r="70" spans="1:8" ht="37" thickBot="1">
      <c r="A70" s="263" t="s">
        <v>1662</v>
      </c>
      <c r="B70" s="269" t="s">
        <v>243</v>
      </c>
      <c r="C70" s="269" t="s">
        <v>746</v>
      </c>
      <c r="D70" s="269" t="s">
        <v>740</v>
      </c>
      <c r="E70" s="269" t="s">
        <v>747</v>
      </c>
      <c r="F70" s="269"/>
      <c r="G70" s="274">
        <v>0.6</v>
      </c>
      <c r="H70" s="495"/>
    </row>
    <row r="71" spans="1:8" ht="37" thickTop="1">
      <c r="A71" s="76" t="s">
        <v>1643</v>
      </c>
      <c r="B71" s="150" t="s">
        <v>242</v>
      </c>
      <c r="C71" s="143" t="s">
        <v>92</v>
      </c>
      <c r="D71" s="143" t="s">
        <v>738</v>
      </c>
      <c r="E71" s="150" t="s">
        <v>788</v>
      </c>
      <c r="F71" s="150"/>
      <c r="G71" s="145">
        <v>0.6</v>
      </c>
      <c r="H71" s="498"/>
    </row>
    <row r="72" spans="1:8" ht="36">
      <c r="A72" s="27" t="s">
        <v>1888</v>
      </c>
      <c r="B72" s="72" t="s">
        <v>242</v>
      </c>
      <c r="C72" s="69" t="s">
        <v>92</v>
      </c>
      <c r="D72" s="69" t="s">
        <v>738</v>
      </c>
      <c r="E72" s="72" t="s">
        <v>788</v>
      </c>
      <c r="F72" s="72"/>
      <c r="G72" s="70">
        <v>0.6</v>
      </c>
      <c r="H72" s="498"/>
    </row>
    <row r="73" spans="1:8" ht="36">
      <c r="A73" s="27" t="s">
        <v>641</v>
      </c>
      <c r="B73" s="72" t="s">
        <v>242</v>
      </c>
      <c r="C73" s="69" t="s">
        <v>92</v>
      </c>
      <c r="D73" s="72" t="s">
        <v>738</v>
      </c>
      <c r="E73" s="72" t="s">
        <v>788</v>
      </c>
      <c r="F73" s="72"/>
      <c r="G73" s="70">
        <v>0.6</v>
      </c>
      <c r="H73" s="498"/>
    </row>
    <row r="74" spans="1:8" ht="36">
      <c r="A74" s="27" t="s">
        <v>144</v>
      </c>
      <c r="B74" s="72" t="s">
        <v>242</v>
      </c>
      <c r="C74" s="69" t="s">
        <v>92</v>
      </c>
      <c r="D74" s="72" t="s">
        <v>738</v>
      </c>
      <c r="E74" s="72" t="s">
        <v>788</v>
      </c>
      <c r="F74" s="72"/>
      <c r="G74" s="70">
        <v>0.6</v>
      </c>
      <c r="H74" s="498"/>
    </row>
    <row r="75" spans="1:8" ht="36">
      <c r="A75" s="27" t="s">
        <v>847</v>
      </c>
      <c r="B75" s="72" t="s">
        <v>243</v>
      </c>
      <c r="C75" s="72" t="s">
        <v>746</v>
      </c>
      <c r="D75" s="72" t="s">
        <v>740</v>
      </c>
      <c r="E75" s="72" t="s">
        <v>747</v>
      </c>
      <c r="F75" s="72"/>
      <c r="G75" s="70">
        <v>0.6</v>
      </c>
      <c r="H75" s="498"/>
    </row>
    <row r="76" spans="1:8" ht="36">
      <c r="A76" s="27" t="s">
        <v>1588</v>
      </c>
      <c r="B76" s="72" t="s">
        <v>242</v>
      </c>
      <c r="C76" s="69" t="s">
        <v>92</v>
      </c>
      <c r="D76" s="69" t="s">
        <v>738</v>
      </c>
      <c r="E76" s="72" t="s">
        <v>788</v>
      </c>
      <c r="F76" s="72"/>
      <c r="G76" s="70">
        <v>0.6</v>
      </c>
      <c r="H76" s="498"/>
    </row>
    <row r="77" spans="1:8" ht="36">
      <c r="A77" s="27" t="s">
        <v>1200</v>
      </c>
      <c r="B77" s="72" t="s">
        <v>242</v>
      </c>
      <c r="C77" s="69" t="s">
        <v>92</v>
      </c>
      <c r="D77" s="69" t="s">
        <v>738</v>
      </c>
      <c r="E77" s="72" t="s">
        <v>788</v>
      </c>
      <c r="F77" s="72"/>
      <c r="G77" s="70">
        <v>0.6</v>
      </c>
      <c r="H77" s="498"/>
    </row>
    <row r="78" spans="1:8" ht="36">
      <c r="A78" s="27" t="s">
        <v>1438</v>
      </c>
      <c r="B78" s="72" t="s">
        <v>242</v>
      </c>
      <c r="C78" s="69" t="s">
        <v>92</v>
      </c>
      <c r="D78" s="69" t="s">
        <v>738</v>
      </c>
      <c r="E78" s="72" t="s">
        <v>788</v>
      </c>
      <c r="F78" s="72"/>
      <c r="G78" s="70">
        <v>0.6</v>
      </c>
      <c r="H78" s="498"/>
    </row>
    <row r="79" spans="1:8" ht="36">
      <c r="A79" s="84" t="s">
        <v>1809</v>
      </c>
      <c r="B79" s="256" t="s">
        <v>242</v>
      </c>
      <c r="C79" s="142" t="s">
        <v>92</v>
      </c>
      <c r="D79" s="142" t="s">
        <v>738</v>
      </c>
      <c r="E79" s="256" t="s">
        <v>788</v>
      </c>
      <c r="F79" s="256"/>
      <c r="G79" s="144">
        <v>0.6</v>
      </c>
      <c r="H79" s="498"/>
    </row>
    <row r="80" spans="1:8" ht="36">
      <c r="A80" s="84" t="s">
        <v>1216</v>
      </c>
      <c r="B80" s="256" t="s">
        <v>650</v>
      </c>
      <c r="C80" s="142" t="s">
        <v>705</v>
      </c>
      <c r="D80" s="142" t="s">
        <v>698</v>
      </c>
      <c r="E80" s="256" t="s">
        <v>842</v>
      </c>
      <c r="F80" s="256"/>
      <c r="G80" s="144" t="s">
        <v>1699</v>
      </c>
      <c r="H80" s="70" t="s">
        <v>1903</v>
      </c>
    </row>
    <row r="81" spans="1:8">
      <c r="A81" s="203" t="s">
        <v>143</v>
      </c>
      <c r="B81" s="152" t="s">
        <v>1864</v>
      </c>
      <c r="C81" s="152"/>
      <c r="D81" s="152"/>
      <c r="E81" s="152"/>
      <c r="F81" s="152"/>
      <c r="G81" s="204" t="s">
        <v>1699</v>
      </c>
      <c r="H81" s="1000" t="s">
        <v>1903</v>
      </c>
    </row>
    <row r="82" spans="1:8" ht="36">
      <c r="A82" s="311" t="s">
        <v>991</v>
      </c>
      <c r="B82" s="312" t="s">
        <v>650</v>
      </c>
      <c r="C82" s="313" t="s">
        <v>705</v>
      </c>
      <c r="D82" s="313" t="s">
        <v>698</v>
      </c>
      <c r="E82" s="313" t="s">
        <v>842</v>
      </c>
      <c r="F82" s="313"/>
      <c r="G82" s="314" t="s">
        <v>1699</v>
      </c>
      <c r="H82" s="1014"/>
    </row>
    <row r="83" spans="1:8" ht="36">
      <c r="A83" s="13" t="s">
        <v>277</v>
      </c>
      <c r="B83" s="72" t="s">
        <v>650</v>
      </c>
      <c r="C83" s="69" t="s">
        <v>705</v>
      </c>
      <c r="D83" s="69" t="s">
        <v>698</v>
      </c>
      <c r="E83" s="69" t="s">
        <v>842</v>
      </c>
      <c r="F83" s="69"/>
      <c r="G83" s="70" t="s">
        <v>1699</v>
      </c>
      <c r="H83" s="70" t="s">
        <v>1903</v>
      </c>
    </row>
    <row r="84" spans="1:8">
      <c r="A84" s="13" t="s">
        <v>2167</v>
      </c>
      <c r="B84" s="72" t="s">
        <v>2133</v>
      </c>
      <c r="C84" s="69"/>
      <c r="D84" s="69"/>
      <c r="E84" s="69"/>
      <c r="F84" s="69"/>
      <c r="G84" s="70"/>
      <c r="H84" s="70"/>
    </row>
    <row r="85" spans="1:8" ht="13" thickBot="1">
      <c r="A85" s="528" t="s">
        <v>6</v>
      </c>
      <c r="B85" s="469" t="s">
        <v>7</v>
      </c>
      <c r="C85" s="544"/>
      <c r="D85" s="544"/>
      <c r="E85" s="544"/>
      <c r="F85" s="544"/>
      <c r="G85" s="470" t="s">
        <v>8</v>
      </c>
      <c r="H85" s="470" t="s">
        <v>11</v>
      </c>
    </row>
    <row r="86" spans="1:8" ht="13" thickTop="1">
      <c r="A86" s="452" t="s">
        <v>1860</v>
      </c>
      <c r="B86" s="551" t="s">
        <v>1864</v>
      </c>
      <c r="C86" s="453"/>
      <c r="D86" s="453"/>
      <c r="E86" s="454"/>
      <c r="F86" s="454"/>
      <c r="G86" s="454" t="s">
        <v>1699</v>
      </c>
      <c r="H86" s="1012" t="s">
        <v>1903</v>
      </c>
    </row>
    <row r="87" spans="1:8" ht="37" thickBot="1">
      <c r="A87" s="455" t="s">
        <v>2087</v>
      </c>
      <c r="B87" s="552" t="s">
        <v>242</v>
      </c>
      <c r="C87" s="456" t="s">
        <v>706</v>
      </c>
      <c r="D87" s="456" t="s">
        <v>698</v>
      </c>
      <c r="E87" s="457" t="s">
        <v>842</v>
      </c>
      <c r="F87" s="457"/>
      <c r="G87" s="457" t="s">
        <v>1699</v>
      </c>
      <c r="H87" s="1013"/>
    </row>
    <row r="88" spans="1:8" ht="37" thickTop="1">
      <c r="A88" s="76" t="s">
        <v>2002</v>
      </c>
      <c r="B88" s="150" t="s">
        <v>242</v>
      </c>
      <c r="C88" s="143" t="s">
        <v>92</v>
      </c>
      <c r="D88" s="150" t="s">
        <v>738</v>
      </c>
      <c r="E88" s="150" t="s">
        <v>788</v>
      </c>
      <c r="F88" s="150"/>
      <c r="G88" s="145">
        <v>0.6</v>
      </c>
      <c r="H88" s="498"/>
    </row>
    <row r="89" spans="1:8" ht="36">
      <c r="A89" s="27" t="s">
        <v>1661</v>
      </c>
      <c r="B89" s="72" t="s">
        <v>242</v>
      </c>
      <c r="C89" s="69" t="s">
        <v>92</v>
      </c>
      <c r="D89" s="150" t="s">
        <v>738</v>
      </c>
      <c r="E89" s="72" t="s">
        <v>788</v>
      </c>
      <c r="F89" s="72"/>
      <c r="G89" s="70">
        <v>0.6</v>
      </c>
      <c r="H89" s="498"/>
    </row>
    <row r="90" spans="1:8" ht="36">
      <c r="A90" s="27" t="s">
        <v>290</v>
      </c>
      <c r="B90" s="72" t="s">
        <v>243</v>
      </c>
      <c r="C90" s="72" t="s">
        <v>746</v>
      </c>
      <c r="D90" s="72" t="s">
        <v>740</v>
      </c>
      <c r="E90" s="72" t="s">
        <v>747</v>
      </c>
      <c r="F90" s="72"/>
      <c r="G90" s="60">
        <v>0.6</v>
      </c>
      <c r="H90" s="498"/>
    </row>
    <row r="91" spans="1:8" ht="36">
      <c r="A91" s="27" t="s">
        <v>300</v>
      </c>
      <c r="B91" s="72" t="s">
        <v>243</v>
      </c>
      <c r="C91" s="72" t="s">
        <v>746</v>
      </c>
      <c r="D91" s="72" t="s">
        <v>740</v>
      </c>
      <c r="E91" s="72" t="s">
        <v>747</v>
      </c>
      <c r="F91" s="72"/>
      <c r="G91" s="70">
        <v>0.6</v>
      </c>
      <c r="H91" s="498"/>
    </row>
    <row r="92" spans="1:8" ht="36">
      <c r="A92" s="27" t="s">
        <v>157</v>
      </c>
      <c r="B92" s="72" t="s">
        <v>918</v>
      </c>
      <c r="C92" s="72" t="s">
        <v>746</v>
      </c>
      <c r="D92" s="72" t="s">
        <v>917</v>
      </c>
      <c r="E92" s="72" t="s">
        <v>919</v>
      </c>
      <c r="F92" s="72"/>
      <c r="G92" s="60">
        <v>0.7</v>
      </c>
      <c r="H92" s="498"/>
    </row>
    <row r="93" spans="1:8" ht="24">
      <c r="A93" s="27" t="s">
        <v>126</v>
      </c>
      <c r="B93" s="72" t="s">
        <v>1722</v>
      </c>
      <c r="C93" s="72" t="s">
        <v>706</v>
      </c>
      <c r="D93" s="72" t="s">
        <v>917</v>
      </c>
      <c r="E93" s="72" t="s">
        <v>1796</v>
      </c>
      <c r="F93" s="72"/>
      <c r="G93" s="60">
        <v>0.7</v>
      </c>
      <c r="H93" s="498"/>
    </row>
    <row r="94" spans="1:8" ht="36">
      <c r="A94" s="27" t="s">
        <v>892</v>
      </c>
      <c r="B94" s="72" t="s">
        <v>243</v>
      </c>
      <c r="C94" s="72" t="s">
        <v>746</v>
      </c>
      <c r="D94" s="72" t="s">
        <v>740</v>
      </c>
      <c r="E94" s="72" t="s">
        <v>747</v>
      </c>
      <c r="F94" s="72"/>
      <c r="G94" s="60">
        <v>0.6</v>
      </c>
      <c r="H94" s="498"/>
    </row>
    <row r="95" spans="1:8" ht="36">
      <c r="A95" s="27" t="s">
        <v>1842</v>
      </c>
      <c r="B95" s="72" t="s">
        <v>242</v>
      </c>
      <c r="C95" s="69" t="s">
        <v>92</v>
      </c>
      <c r="D95" s="150" t="s">
        <v>738</v>
      </c>
      <c r="E95" s="72" t="s">
        <v>788</v>
      </c>
      <c r="F95" s="72"/>
      <c r="G95" s="70">
        <v>0.6</v>
      </c>
      <c r="H95" s="498"/>
    </row>
    <row r="96" spans="1:8" ht="36">
      <c r="A96" s="27" t="s">
        <v>1754</v>
      </c>
      <c r="B96" s="72" t="s">
        <v>242</v>
      </c>
      <c r="C96" s="69" t="s">
        <v>92</v>
      </c>
      <c r="D96" s="150" t="s">
        <v>738</v>
      </c>
      <c r="E96" s="72" t="s">
        <v>788</v>
      </c>
      <c r="F96" s="72"/>
      <c r="G96" s="70">
        <v>0.6</v>
      </c>
      <c r="H96" s="498"/>
    </row>
    <row r="97" spans="1:8" ht="24">
      <c r="A97" s="27" t="s">
        <v>1688</v>
      </c>
      <c r="B97" s="72" t="s">
        <v>1722</v>
      </c>
      <c r="C97" s="72" t="s">
        <v>706</v>
      </c>
      <c r="D97" s="72" t="s">
        <v>917</v>
      </c>
      <c r="E97" s="72" t="s">
        <v>1796</v>
      </c>
      <c r="F97" s="72"/>
      <c r="G97" s="60">
        <v>0.7</v>
      </c>
      <c r="H97" s="498"/>
    </row>
    <row r="98" spans="1:8" ht="36">
      <c r="A98" s="27" t="s">
        <v>1106</v>
      </c>
      <c r="B98" s="72" t="s">
        <v>242</v>
      </c>
      <c r="C98" s="69" t="s">
        <v>92</v>
      </c>
      <c r="D98" s="150" t="s">
        <v>738</v>
      </c>
      <c r="E98" s="72" t="s">
        <v>788</v>
      </c>
      <c r="F98" s="72"/>
      <c r="G98" s="60">
        <v>0.6</v>
      </c>
      <c r="H98" s="498"/>
    </row>
    <row r="99" spans="1:8" ht="24">
      <c r="A99" s="27" t="s">
        <v>207</v>
      </c>
      <c r="B99" s="72" t="s">
        <v>1722</v>
      </c>
      <c r="C99" s="72" t="s">
        <v>706</v>
      </c>
      <c r="D99" s="72" t="s">
        <v>917</v>
      </c>
      <c r="E99" s="72" t="s">
        <v>1796</v>
      </c>
      <c r="F99" s="72"/>
      <c r="G99" s="60">
        <v>0.7</v>
      </c>
      <c r="H99" s="498"/>
    </row>
    <row r="100" spans="1:8" ht="36">
      <c r="A100" s="27" t="s">
        <v>1152</v>
      </c>
      <c r="B100" s="72" t="s">
        <v>242</v>
      </c>
      <c r="C100" s="69" t="s">
        <v>92</v>
      </c>
      <c r="D100" s="150" t="s">
        <v>738</v>
      </c>
      <c r="E100" s="72" t="s">
        <v>788</v>
      </c>
      <c r="F100" s="72"/>
      <c r="G100" s="60">
        <v>0.6</v>
      </c>
      <c r="H100" s="498"/>
    </row>
    <row r="101" spans="1:8" ht="36">
      <c r="A101" s="27" t="s">
        <v>631</v>
      </c>
      <c r="B101" s="72" t="s">
        <v>526</v>
      </c>
      <c r="C101" s="72" t="s">
        <v>218</v>
      </c>
      <c r="D101" s="72" t="s">
        <v>740</v>
      </c>
      <c r="E101" s="72" t="s">
        <v>220</v>
      </c>
      <c r="F101" s="72"/>
      <c r="G101" s="60">
        <v>0.6</v>
      </c>
      <c r="H101" s="498"/>
    </row>
    <row r="102" spans="1:8" ht="36">
      <c r="A102" s="27" t="s">
        <v>205</v>
      </c>
      <c r="B102" s="72" t="s">
        <v>526</v>
      </c>
      <c r="C102" s="72" t="s">
        <v>218</v>
      </c>
      <c r="D102" s="72" t="s">
        <v>740</v>
      </c>
      <c r="E102" s="72" t="s">
        <v>220</v>
      </c>
      <c r="F102" s="72"/>
      <c r="G102" s="60">
        <v>0.6</v>
      </c>
      <c r="H102" s="498"/>
    </row>
    <row r="103" spans="1:8" ht="36">
      <c r="A103" s="27" t="s">
        <v>2099</v>
      </c>
      <c r="B103" s="72" t="s">
        <v>242</v>
      </c>
      <c r="C103" s="69" t="s">
        <v>92</v>
      </c>
      <c r="D103" s="72" t="s">
        <v>738</v>
      </c>
      <c r="E103" s="72" t="s">
        <v>788</v>
      </c>
      <c r="F103" s="72"/>
      <c r="G103" s="70">
        <v>0.6</v>
      </c>
      <c r="H103" s="498"/>
    </row>
    <row r="104" spans="1:8" ht="36">
      <c r="A104" s="27" t="s">
        <v>1601</v>
      </c>
      <c r="B104" s="72" t="s">
        <v>243</v>
      </c>
      <c r="C104" s="72" t="s">
        <v>746</v>
      </c>
      <c r="D104" s="72" t="s">
        <v>740</v>
      </c>
      <c r="E104" s="72" t="s">
        <v>747</v>
      </c>
      <c r="F104" s="72"/>
      <c r="G104" s="70">
        <v>0.6</v>
      </c>
      <c r="H104" s="498"/>
    </row>
    <row r="105" spans="1:8" ht="24">
      <c r="A105" s="27" t="s">
        <v>860</v>
      </c>
      <c r="B105" s="69" t="s">
        <v>1722</v>
      </c>
      <c r="C105" s="69" t="s">
        <v>706</v>
      </c>
      <c r="D105" s="69" t="s">
        <v>741</v>
      </c>
      <c r="E105" s="72" t="s">
        <v>1796</v>
      </c>
      <c r="F105" s="72"/>
      <c r="G105" s="70">
        <v>0.7</v>
      </c>
      <c r="H105" s="498"/>
    </row>
    <row r="106" spans="1:8" ht="24">
      <c r="A106" s="27" t="s">
        <v>1889</v>
      </c>
      <c r="B106" s="72" t="s">
        <v>561</v>
      </c>
      <c r="C106" s="72"/>
      <c r="D106" s="72" t="s">
        <v>740</v>
      </c>
      <c r="E106" s="72"/>
      <c r="F106" s="72"/>
      <c r="G106" s="60">
        <v>0.6</v>
      </c>
      <c r="H106" s="498"/>
    </row>
    <row r="107" spans="1:8" ht="36">
      <c r="A107" s="13" t="s">
        <v>1032</v>
      </c>
      <c r="B107" s="72" t="s">
        <v>649</v>
      </c>
      <c r="C107" s="69" t="s">
        <v>820</v>
      </c>
      <c r="D107" s="69" t="s">
        <v>916</v>
      </c>
      <c r="E107" s="69"/>
      <c r="F107" s="69"/>
      <c r="G107" s="70">
        <v>0.7</v>
      </c>
      <c r="H107" s="498"/>
    </row>
    <row r="108" spans="1:8" ht="36">
      <c r="A108" s="13" t="s">
        <v>1954</v>
      </c>
      <c r="B108" s="72" t="s">
        <v>649</v>
      </c>
      <c r="C108" s="69" t="s">
        <v>820</v>
      </c>
      <c r="D108" s="69" t="s">
        <v>916</v>
      </c>
      <c r="E108" s="72"/>
      <c r="F108" s="72"/>
      <c r="G108" s="60">
        <v>0.7</v>
      </c>
      <c r="H108" s="498"/>
    </row>
    <row r="109" spans="1:8" ht="36">
      <c r="A109" s="27" t="s">
        <v>1547</v>
      </c>
      <c r="B109" s="72" t="s">
        <v>382</v>
      </c>
      <c r="C109" s="69" t="s">
        <v>812</v>
      </c>
      <c r="D109" s="69" t="s">
        <v>916</v>
      </c>
      <c r="E109" s="69" t="s">
        <v>813</v>
      </c>
      <c r="F109" s="69"/>
      <c r="G109" s="60">
        <v>0.7</v>
      </c>
      <c r="H109" s="498"/>
    </row>
    <row r="110" spans="1:8" ht="36">
      <c r="A110" s="27" t="s">
        <v>2020</v>
      </c>
      <c r="B110" s="72" t="s">
        <v>382</v>
      </c>
      <c r="C110" s="69" t="s">
        <v>812</v>
      </c>
      <c r="D110" s="69" t="s">
        <v>916</v>
      </c>
      <c r="E110" s="69" t="s">
        <v>813</v>
      </c>
      <c r="F110" s="69"/>
      <c r="G110" s="60">
        <v>0.7</v>
      </c>
      <c r="H110" s="498"/>
    </row>
    <row r="111" spans="1:8" ht="36">
      <c r="A111" s="27" t="s">
        <v>679</v>
      </c>
      <c r="B111" s="72" t="s">
        <v>649</v>
      </c>
      <c r="C111" s="69" t="s">
        <v>820</v>
      </c>
      <c r="D111" s="69" t="s">
        <v>916</v>
      </c>
      <c r="E111" s="72"/>
      <c r="F111" s="72"/>
      <c r="G111" s="60">
        <v>0.7</v>
      </c>
      <c r="H111" s="498"/>
    </row>
    <row r="112" spans="1:8" ht="36">
      <c r="A112" s="27" t="s">
        <v>1363</v>
      </c>
      <c r="B112" s="72" t="s">
        <v>242</v>
      </c>
      <c r="C112" s="69" t="s">
        <v>92</v>
      </c>
      <c r="D112" s="72" t="s">
        <v>738</v>
      </c>
      <c r="E112" s="72" t="s">
        <v>788</v>
      </c>
      <c r="F112" s="72"/>
      <c r="G112" s="70">
        <v>0.6</v>
      </c>
      <c r="H112" s="498"/>
    </row>
    <row r="113" spans="1:8" ht="36">
      <c r="A113" s="834" t="s">
        <v>1596</v>
      </c>
      <c r="B113" s="834" t="s">
        <v>242</v>
      </c>
      <c r="C113" s="142" t="s">
        <v>92</v>
      </c>
      <c r="D113" s="834" t="s">
        <v>738</v>
      </c>
      <c r="E113" s="834" t="s">
        <v>788</v>
      </c>
      <c r="F113" s="834"/>
      <c r="G113" s="833">
        <v>0.6</v>
      </c>
      <c r="H113" s="492"/>
    </row>
    <row r="114" spans="1:8" s="325" customFormat="1" ht="13" thickBot="1">
      <c r="A114" s="838" t="s">
        <v>2512</v>
      </c>
      <c r="B114" s="838" t="s">
        <v>2517</v>
      </c>
      <c r="C114" s="835"/>
      <c r="D114" s="838"/>
      <c r="E114" s="838"/>
      <c r="F114" s="838"/>
      <c r="G114" s="841">
        <v>0.8</v>
      </c>
      <c r="H114" s="841"/>
    </row>
    <row r="115" spans="1:8" ht="37" thickTop="1">
      <c r="A115" s="141" t="s">
        <v>1393</v>
      </c>
      <c r="B115" s="150" t="s">
        <v>650</v>
      </c>
      <c r="C115" s="143" t="s">
        <v>705</v>
      </c>
      <c r="D115" s="143" t="s">
        <v>698</v>
      </c>
      <c r="E115" s="143" t="s">
        <v>842</v>
      </c>
      <c r="F115" s="143"/>
      <c r="G115" s="145">
        <v>0.7</v>
      </c>
      <c r="H115" s="242"/>
    </row>
    <row r="116" spans="1:8" ht="36">
      <c r="A116" s="27" t="s">
        <v>1834</v>
      </c>
      <c r="B116" s="72" t="s">
        <v>650</v>
      </c>
      <c r="C116" s="69" t="s">
        <v>705</v>
      </c>
      <c r="D116" s="69" t="s">
        <v>698</v>
      </c>
      <c r="E116" s="69" t="s">
        <v>842</v>
      </c>
      <c r="F116" s="69"/>
      <c r="G116" s="60">
        <v>0.7</v>
      </c>
      <c r="H116" s="498"/>
    </row>
    <row r="117" spans="1:8" ht="36">
      <c r="A117" s="27" t="s">
        <v>586</v>
      </c>
      <c r="B117" s="72" t="s">
        <v>650</v>
      </c>
      <c r="C117" s="69" t="s">
        <v>705</v>
      </c>
      <c r="D117" s="69" t="s">
        <v>698</v>
      </c>
      <c r="E117" s="69" t="s">
        <v>842</v>
      </c>
      <c r="F117" s="69"/>
      <c r="G117" s="60">
        <v>0.7</v>
      </c>
      <c r="H117" s="498"/>
    </row>
    <row r="118" spans="1:8">
      <c r="A118" s="203" t="s">
        <v>1304</v>
      </c>
      <c r="B118" s="152" t="s">
        <v>1864</v>
      </c>
      <c r="C118" s="152"/>
      <c r="D118" s="152"/>
      <c r="E118" s="152"/>
      <c r="F118" s="152"/>
      <c r="G118" s="204" t="s">
        <v>1699</v>
      </c>
      <c r="H118" s="1015" t="s">
        <v>2039</v>
      </c>
    </row>
    <row r="119" spans="1:8" ht="36" customHeight="1">
      <c r="A119" s="141" t="s">
        <v>1915</v>
      </c>
      <c r="B119" s="150" t="s">
        <v>650</v>
      </c>
      <c r="C119" s="143" t="s">
        <v>705</v>
      </c>
      <c r="D119" s="143" t="s">
        <v>698</v>
      </c>
      <c r="E119" s="143" t="s">
        <v>842</v>
      </c>
      <c r="F119" s="143"/>
      <c r="G119" s="145" t="s">
        <v>1699</v>
      </c>
      <c r="H119" s="1016"/>
    </row>
    <row r="120" spans="1:8" ht="36" customHeight="1">
      <c r="A120" s="27" t="s">
        <v>313</v>
      </c>
      <c r="B120" s="72" t="s">
        <v>650</v>
      </c>
      <c r="C120" s="69" t="s">
        <v>705</v>
      </c>
      <c r="D120" s="69" t="s">
        <v>698</v>
      </c>
      <c r="E120" s="72" t="s">
        <v>1792</v>
      </c>
      <c r="F120" s="72"/>
      <c r="G120" s="60">
        <v>0.7</v>
      </c>
      <c r="H120" s="496"/>
    </row>
    <row r="121" spans="1:8" ht="36">
      <c r="A121" s="27" t="s">
        <v>1553</v>
      </c>
      <c r="B121" s="72" t="s">
        <v>650</v>
      </c>
      <c r="C121" s="69" t="s">
        <v>705</v>
      </c>
      <c r="D121" s="69" t="s">
        <v>698</v>
      </c>
      <c r="E121" s="69" t="s">
        <v>842</v>
      </c>
      <c r="F121" s="69"/>
      <c r="G121" s="60">
        <v>0.7</v>
      </c>
      <c r="H121" s="496"/>
    </row>
    <row r="122" spans="1:8">
      <c r="A122" s="203" t="s">
        <v>1518</v>
      </c>
      <c r="B122" s="152" t="s">
        <v>1864</v>
      </c>
      <c r="C122" s="152"/>
      <c r="D122" s="152"/>
      <c r="E122" s="152"/>
      <c r="F122" s="152"/>
      <c r="G122" s="204" t="s">
        <v>1699</v>
      </c>
      <c r="H122" s="1015" t="s">
        <v>2028</v>
      </c>
    </row>
    <row r="123" spans="1:8" ht="36">
      <c r="A123" s="141" t="s">
        <v>1215</v>
      </c>
      <c r="B123" s="150" t="s">
        <v>650</v>
      </c>
      <c r="C123" s="143" t="s">
        <v>705</v>
      </c>
      <c r="D123" s="143" t="s">
        <v>698</v>
      </c>
      <c r="E123" s="143" t="s">
        <v>842</v>
      </c>
      <c r="F123" s="143"/>
      <c r="G123" s="145" t="s">
        <v>1699</v>
      </c>
      <c r="H123" s="1016"/>
    </row>
    <row r="124" spans="1:8" ht="36">
      <c r="A124" s="13" t="s">
        <v>891</v>
      </c>
      <c r="B124" s="72" t="s">
        <v>650</v>
      </c>
      <c r="C124" s="69" t="s">
        <v>705</v>
      </c>
      <c r="D124" s="69" t="s">
        <v>698</v>
      </c>
      <c r="E124" s="69" t="s">
        <v>842</v>
      </c>
      <c r="F124" s="69"/>
      <c r="G124" s="60">
        <v>0.7</v>
      </c>
      <c r="H124" s="70"/>
    </row>
    <row r="125" spans="1:8" ht="36">
      <c r="A125" s="27" t="s">
        <v>1802</v>
      </c>
      <c r="B125" s="72" t="s">
        <v>650</v>
      </c>
      <c r="C125" s="69" t="s">
        <v>705</v>
      </c>
      <c r="D125" s="69" t="s">
        <v>698</v>
      </c>
      <c r="E125" s="69" t="s">
        <v>842</v>
      </c>
      <c r="F125" s="69"/>
      <c r="G125" s="60">
        <v>0.7</v>
      </c>
      <c r="H125" s="70"/>
    </row>
    <row r="126" spans="1:8" ht="36">
      <c r="A126" s="27" t="s">
        <v>1577</v>
      </c>
      <c r="B126" s="72" t="s">
        <v>650</v>
      </c>
      <c r="C126" s="69" t="s">
        <v>705</v>
      </c>
      <c r="D126" s="69" t="s">
        <v>698</v>
      </c>
      <c r="E126" s="69" t="s">
        <v>842</v>
      </c>
      <c r="F126" s="69"/>
      <c r="G126" s="60">
        <v>0.7</v>
      </c>
      <c r="H126" s="70"/>
    </row>
    <row r="127" spans="1:8" ht="36">
      <c r="A127" s="13" t="s">
        <v>2125</v>
      </c>
      <c r="B127" s="72" t="s">
        <v>650</v>
      </c>
      <c r="C127" s="69" t="s">
        <v>705</v>
      </c>
      <c r="D127" s="69" t="s">
        <v>698</v>
      </c>
      <c r="E127" s="69" t="s">
        <v>842</v>
      </c>
      <c r="F127" s="69"/>
      <c r="G127" s="60">
        <v>0.7</v>
      </c>
      <c r="H127" s="70" t="s">
        <v>2168</v>
      </c>
    </row>
    <row r="128" spans="1:8" ht="36">
      <c r="A128" s="27" t="s">
        <v>1235</v>
      </c>
      <c r="B128" s="72" t="s">
        <v>650</v>
      </c>
      <c r="C128" s="69" t="s">
        <v>705</v>
      </c>
      <c r="D128" s="69" t="s">
        <v>698</v>
      </c>
      <c r="E128" s="69" t="s">
        <v>842</v>
      </c>
      <c r="F128" s="69"/>
      <c r="G128" s="60">
        <v>0.7</v>
      </c>
      <c r="H128" s="70"/>
    </row>
    <row r="129" spans="1:8" ht="36">
      <c r="A129" s="13" t="s">
        <v>1036</v>
      </c>
      <c r="B129" s="72" t="s">
        <v>650</v>
      </c>
      <c r="C129" s="69" t="s">
        <v>705</v>
      </c>
      <c r="D129" s="69" t="s">
        <v>698</v>
      </c>
      <c r="E129" s="69" t="s">
        <v>842</v>
      </c>
      <c r="F129" s="69"/>
      <c r="G129" s="60">
        <v>0.7</v>
      </c>
      <c r="H129" s="70"/>
    </row>
    <row r="130" spans="1:8" ht="36">
      <c r="A130" s="27" t="s">
        <v>1433</v>
      </c>
      <c r="B130" s="72" t="s">
        <v>650</v>
      </c>
      <c r="C130" s="69" t="s">
        <v>705</v>
      </c>
      <c r="D130" s="69" t="s">
        <v>698</v>
      </c>
      <c r="E130" s="69" t="s">
        <v>842</v>
      </c>
      <c r="F130" s="69"/>
      <c r="G130" s="60">
        <v>0.7</v>
      </c>
      <c r="H130" s="70"/>
    </row>
    <row r="131" spans="1:8" ht="36">
      <c r="A131" s="13" t="s">
        <v>1035</v>
      </c>
      <c r="B131" s="72" t="s">
        <v>650</v>
      </c>
      <c r="C131" s="69" t="s">
        <v>705</v>
      </c>
      <c r="D131" s="69" t="s">
        <v>698</v>
      </c>
      <c r="E131" s="69" t="s">
        <v>842</v>
      </c>
      <c r="F131" s="69"/>
      <c r="G131" s="60">
        <v>0.7</v>
      </c>
      <c r="H131" s="70"/>
    </row>
    <row r="132" spans="1:8" ht="36">
      <c r="A132" s="27" t="s">
        <v>1387</v>
      </c>
      <c r="B132" s="72" t="s">
        <v>650</v>
      </c>
      <c r="C132" s="69" t="s">
        <v>705</v>
      </c>
      <c r="D132" s="69" t="s">
        <v>698</v>
      </c>
      <c r="E132" s="69" t="s">
        <v>842</v>
      </c>
      <c r="F132" s="69"/>
      <c r="G132" s="60">
        <v>0.7</v>
      </c>
      <c r="H132" s="70"/>
    </row>
    <row r="133" spans="1:8" ht="36">
      <c r="A133" s="13" t="s">
        <v>201</v>
      </c>
      <c r="B133" s="72" t="s">
        <v>650</v>
      </c>
      <c r="C133" s="69" t="s">
        <v>705</v>
      </c>
      <c r="D133" s="69" t="s">
        <v>698</v>
      </c>
      <c r="E133" s="69" t="s">
        <v>842</v>
      </c>
      <c r="F133" s="69"/>
      <c r="G133" s="60">
        <v>0.7</v>
      </c>
      <c r="H133" s="70"/>
    </row>
    <row r="134" spans="1:8" ht="36">
      <c r="A134" s="13" t="s">
        <v>708</v>
      </c>
      <c r="B134" s="72" t="s">
        <v>650</v>
      </c>
      <c r="C134" s="69" t="s">
        <v>705</v>
      </c>
      <c r="D134" s="69" t="s">
        <v>698</v>
      </c>
      <c r="E134" s="69" t="s">
        <v>842</v>
      </c>
      <c r="F134" s="69"/>
      <c r="G134" s="60">
        <v>0.7</v>
      </c>
      <c r="H134" s="70"/>
    </row>
    <row r="135" spans="1:8" ht="36">
      <c r="A135" s="13" t="s">
        <v>962</v>
      </c>
      <c r="B135" s="72" t="s">
        <v>650</v>
      </c>
      <c r="C135" s="69" t="s">
        <v>705</v>
      </c>
      <c r="D135" s="69" t="s">
        <v>698</v>
      </c>
      <c r="E135" s="69" t="s">
        <v>842</v>
      </c>
      <c r="F135" s="69"/>
      <c r="G135" s="60">
        <v>0.7</v>
      </c>
      <c r="H135" s="70"/>
    </row>
    <row r="136" spans="1:8" ht="36">
      <c r="A136" s="13" t="s">
        <v>704</v>
      </c>
      <c r="B136" s="72" t="s">
        <v>650</v>
      </c>
      <c r="C136" s="69" t="s">
        <v>705</v>
      </c>
      <c r="D136" s="69" t="s">
        <v>698</v>
      </c>
      <c r="E136" s="69" t="s">
        <v>842</v>
      </c>
      <c r="F136" s="69"/>
      <c r="G136" s="60">
        <v>0.7</v>
      </c>
      <c r="H136" s="70"/>
    </row>
    <row r="137" spans="1:8" ht="36">
      <c r="A137" s="13" t="s">
        <v>1353</v>
      </c>
      <c r="B137" s="72" t="s">
        <v>650</v>
      </c>
      <c r="C137" s="69" t="s">
        <v>705</v>
      </c>
      <c r="D137" s="69" t="s">
        <v>698</v>
      </c>
      <c r="E137" s="69" t="s">
        <v>842</v>
      </c>
      <c r="F137" s="69"/>
      <c r="G137" s="60">
        <v>0.7</v>
      </c>
      <c r="H137" s="70"/>
    </row>
    <row r="138" spans="1:8">
      <c r="A138" s="203" t="s">
        <v>2069</v>
      </c>
      <c r="B138" s="152" t="s">
        <v>1864</v>
      </c>
      <c r="C138" s="152"/>
      <c r="D138" s="152"/>
      <c r="E138" s="152"/>
      <c r="F138" s="152"/>
      <c r="G138" s="204" t="s">
        <v>1699</v>
      </c>
      <c r="H138" s="1015" t="s">
        <v>2028</v>
      </c>
    </row>
    <row r="139" spans="1:8" ht="36">
      <c r="A139" s="141" t="s">
        <v>1783</v>
      </c>
      <c r="B139" s="150" t="s">
        <v>650</v>
      </c>
      <c r="C139" s="143" t="s">
        <v>705</v>
      </c>
      <c r="D139" s="143" t="s">
        <v>698</v>
      </c>
      <c r="E139" s="143" t="s">
        <v>842</v>
      </c>
      <c r="F139" s="143"/>
      <c r="G139" s="145" t="s">
        <v>1699</v>
      </c>
      <c r="H139" s="1016"/>
    </row>
    <row r="140" spans="1:8">
      <c r="A140" s="203" t="s">
        <v>189</v>
      </c>
      <c r="B140" s="152" t="s">
        <v>1864</v>
      </c>
      <c r="C140" s="152"/>
      <c r="D140" s="152"/>
      <c r="E140" s="152"/>
      <c r="F140" s="152"/>
      <c r="G140" s="204" t="s">
        <v>1699</v>
      </c>
      <c r="H140" s="1015" t="s">
        <v>1903</v>
      </c>
    </row>
    <row r="141" spans="1:8" ht="36">
      <c r="A141" s="287"/>
      <c r="B141" s="150" t="s">
        <v>650</v>
      </c>
      <c r="C141" s="143" t="s">
        <v>705</v>
      </c>
      <c r="D141" s="143" t="s">
        <v>698</v>
      </c>
      <c r="E141" s="143" t="s">
        <v>842</v>
      </c>
      <c r="F141" s="143"/>
      <c r="G141" s="145" t="s">
        <v>1699</v>
      </c>
      <c r="H141" s="1016"/>
    </row>
    <row r="142" spans="1:8">
      <c r="A142" s="203" t="s">
        <v>1917</v>
      </c>
      <c r="B142" s="152" t="s">
        <v>1864</v>
      </c>
      <c r="C142" s="152"/>
      <c r="D142" s="152"/>
      <c r="E142" s="152"/>
      <c r="F142" s="152"/>
      <c r="G142" s="204" t="s">
        <v>1699</v>
      </c>
      <c r="H142" s="1015" t="s">
        <v>1903</v>
      </c>
    </row>
    <row r="143" spans="1:8" ht="36">
      <c r="A143" s="141" t="s">
        <v>1895</v>
      </c>
      <c r="B143" s="150" t="s">
        <v>650</v>
      </c>
      <c r="C143" s="143" t="s">
        <v>705</v>
      </c>
      <c r="D143" s="143" t="s">
        <v>698</v>
      </c>
      <c r="E143" s="143" t="s">
        <v>842</v>
      </c>
      <c r="F143" s="143"/>
      <c r="G143" s="145" t="s">
        <v>1699</v>
      </c>
      <c r="H143" s="1016"/>
    </row>
    <row r="144" spans="1:8" ht="36">
      <c r="A144" s="27" t="s">
        <v>1747</v>
      </c>
      <c r="B144" s="72" t="s">
        <v>650</v>
      </c>
      <c r="C144" s="69" t="s">
        <v>705</v>
      </c>
      <c r="D144" s="69" t="s">
        <v>698</v>
      </c>
      <c r="E144" s="69" t="s">
        <v>842</v>
      </c>
      <c r="F144" s="69"/>
      <c r="G144" s="60">
        <v>0.7</v>
      </c>
      <c r="H144" s="70" t="s">
        <v>2168</v>
      </c>
    </row>
    <row r="145" spans="1:8" ht="36">
      <c r="A145" s="27" t="s">
        <v>1745</v>
      </c>
      <c r="B145" s="72" t="s">
        <v>650</v>
      </c>
      <c r="C145" s="69" t="s">
        <v>705</v>
      </c>
      <c r="D145" s="69" t="s">
        <v>698</v>
      </c>
      <c r="E145" s="69" t="s">
        <v>842</v>
      </c>
      <c r="F145" s="69"/>
      <c r="G145" s="60">
        <v>0.7</v>
      </c>
      <c r="H145" s="498" t="s">
        <v>2168</v>
      </c>
    </row>
    <row r="146" spans="1:8" ht="36">
      <c r="A146" s="13" t="s">
        <v>2105</v>
      </c>
      <c r="B146" s="72" t="s">
        <v>650</v>
      </c>
      <c r="C146" s="69" t="s">
        <v>705</v>
      </c>
      <c r="D146" s="69" t="s">
        <v>698</v>
      </c>
      <c r="E146" s="69" t="s">
        <v>842</v>
      </c>
      <c r="F146" s="69"/>
      <c r="G146" s="60">
        <v>0.7</v>
      </c>
      <c r="H146" s="70" t="s">
        <v>2168</v>
      </c>
    </row>
    <row r="147" spans="1:8" ht="36">
      <c r="A147" s="13" t="s">
        <v>1808</v>
      </c>
      <c r="B147" s="72" t="s">
        <v>650</v>
      </c>
      <c r="C147" s="69" t="s">
        <v>705</v>
      </c>
      <c r="D147" s="69" t="s">
        <v>698</v>
      </c>
      <c r="E147" s="69" t="s">
        <v>842</v>
      </c>
      <c r="F147" s="69"/>
      <c r="G147" s="60">
        <v>0.7</v>
      </c>
      <c r="H147" s="70" t="s">
        <v>2168</v>
      </c>
    </row>
    <row r="148" spans="1:8" ht="36">
      <c r="A148" s="13" t="s">
        <v>1428</v>
      </c>
      <c r="B148" s="72" t="s">
        <v>650</v>
      </c>
      <c r="C148" s="69" t="s">
        <v>705</v>
      </c>
      <c r="D148" s="69" t="s">
        <v>698</v>
      </c>
      <c r="E148" s="69" t="s">
        <v>842</v>
      </c>
      <c r="F148" s="69"/>
      <c r="G148" s="60">
        <v>0.7</v>
      </c>
      <c r="H148" s="498" t="s">
        <v>2168</v>
      </c>
    </row>
    <row r="149" spans="1:8" ht="36">
      <c r="A149" s="13" t="s">
        <v>1186</v>
      </c>
      <c r="B149" s="72" t="s">
        <v>650</v>
      </c>
      <c r="C149" s="69" t="s">
        <v>705</v>
      </c>
      <c r="D149" s="69" t="s">
        <v>698</v>
      </c>
      <c r="E149" s="69" t="s">
        <v>842</v>
      </c>
      <c r="F149" s="69"/>
      <c r="G149" s="60">
        <v>0.7</v>
      </c>
      <c r="H149" s="498"/>
    </row>
    <row r="150" spans="1:8" ht="36">
      <c r="A150" s="13" t="s">
        <v>1514</v>
      </c>
      <c r="B150" s="72" t="s">
        <v>650</v>
      </c>
      <c r="C150" s="69" t="s">
        <v>705</v>
      </c>
      <c r="D150" s="69" t="s">
        <v>698</v>
      </c>
      <c r="E150" s="69" t="s">
        <v>842</v>
      </c>
      <c r="F150" s="69"/>
      <c r="G150" s="60">
        <v>0.7</v>
      </c>
      <c r="H150" s="70" t="s">
        <v>2168</v>
      </c>
    </row>
    <row r="151" spans="1:8" ht="36">
      <c r="A151" s="27" t="s">
        <v>1710</v>
      </c>
      <c r="B151" s="72" t="s">
        <v>650</v>
      </c>
      <c r="C151" s="69" t="s">
        <v>705</v>
      </c>
      <c r="D151" s="69" t="s">
        <v>698</v>
      </c>
      <c r="E151" s="69" t="s">
        <v>842</v>
      </c>
      <c r="F151" s="69"/>
      <c r="G151" s="60">
        <v>0.7</v>
      </c>
      <c r="H151" s="498"/>
    </row>
    <row r="152" spans="1:8" ht="36">
      <c r="A152" s="27" t="s">
        <v>2037</v>
      </c>
      <c r="B152" s="72" t="s">
        <v>650</v>
      </c>
      <c r="C152" s="69" t="s">
        <v>705</v>
      </c>
      <c r="D152" s="69" t="s">
        <v>698</v>
      </c>
      <c r="E152" s="69" t="s">
        <v>842</v>
      </c>
      <c r="F152" s="69"/>
      <c r="G152" s="60">
        <v>0.7</v>
      </c>
      <c r="H152" s="70" t="s">
        <v>2168</v>
      </c>
    </row>
    <row r="153" spans="1:8" ht="36">
      <c r="A153" s="13" t="s">
        <v>1602</v>
      </c>
      <c r="B153" s="72" t="s">
        <v>650</v>
      </c>
      <c r="C153" s="69" t="s">
        <v>705</v>
      </c>
      <c r="D153" s="69" t="s">
        <v>698</v>
      </c>
      <c r="E153" s="69" t="s">
        <v>842</v>
      </c>
      <c r="F153" s="69"/>
      <c r="G153" s="60">
        <v>0.7</v>
      </c>
      <c r="H153" s="498"/>
    </row>
    <row r="154" spans="1:8" ht="36">
      <c r="A154" s="13" t="s">
        <v>394</v>
      </c>
      <c r="B154" s="72" t="s">
        <v>650</v>
      </c>
      <c r="C154" s="69" t="s">
        <v>705</v>
      </c>
      <c r="D154" s="69" t="s">
        <v>698</v>
      </c>
      <c r="E154" s="69" t="s">
        <v>842</v>
      </c>
      <c r="F154" s="69"/>
      <c r="G154" s="60">
        <v>0.7</v>
      </c>
      <c r="H154" s="498"/>
    </row>
    <row r="155" spans="1:8" ht="37" thickBot="1">
      <c r="A155" s="266" t="s">
        <v>1768</v>
      </c>
      <c r="B155" s="269" t="s">
        <v>650</v>
      </c>
      <c r="C155" s="268" t="s">
        <v>705</v>
      </c>
      <c r="D155" s="268" t="s">
        <v>698</v>
      </c>
      <c r="E155" s="268" t="s">
        <v>842</v>
      </c>
      <c r="F155" s="268"/>
      <c r="G155" s="274">
        <v>0.7</v>
      </c>
      <c r="H155" s="274" t="s">
        <v>2168</v>
      </c>
    </row>
    <row r="156" spans="1:8" ht="37" thickTop="1">
      <c r="A156" s="463" t="s">
        <v>1913</v>
      </c>
      <c r="B156" s="464" t="s">
        <v>650</v>
      </c>
      <c r="C156" s="465" t="s">
        <v>705</v>
      </c>
      <c r="D156" s="465" t="s">
        <v>698</v>
      </c>
      <c r="E156" s="465" t="s">
        <v>842</v>
      </c>
      <c r="F156" s="465"/>
      <c r="G156" s="466" t="s">
        <v>1699</v>
      </c>
      <c r="H156" s="1002" t="s">
        <v>1903</v>
      </c>
    </row>
    <row r="157" spans="1:8">
      <c r="A157" s="311" t="s">
        <v>2086</v>
      </c>
      <c r="B157" s="313" t="s">
        <v>1864</v>
      </c>
      <c r="C157" s="313"/>
      <c r="D157" s="313"/>
      <c r="E157" s="313"/>
      <c r="F157" s="313"/>
      <c r="G157" s="314" t="s">
        <v>1699</v>
      </c>
      <c r="H157" s="1001"/>
    </row>
    <row r="158" spans="1:8">
      <c r="A158" s="13" t="s">
        <v>1863</v>
      </c>
      <c r="B158" s="69" t="s">
        <v>1864</v>
      </c>
      <c r="C158" s="69"/>
      <c r="D158" s="69"/>
      <c r="E158" s="69"/>
      <c r="F158" s="69"/>
      <c r="G158" s="70"/>
      <c r="H158" s="70" t="s">
        <v>1903</v>
      </c>
    </row>
    <row r="159" spans="1:8" ht="36">
      <c r="A159" s="203" t="s">
        <v>1870</v>
      </c>
      <c r="B159" s="473" t="s">
        <v>650</v>
      </c>
      <c r="C159" s="152" t="s">
        <v>705</v>
      </c>
      <c r="D159" s="152" t="s">
        <v>698</v>
      </c>
      <c r="E159" s="152" t="s">
        <v>842</v>
      </c>
      <c r="F159" s="152"/>
      <c r="G159" s="204" t="s">
        <v>1699</v>
      </c>
      <c r="H159" s="1000" t="s">
        <v>1903</v>
      </c>
    </row>
    <row r="160" spans="1:8">
      <c r="A160" s="287" t="s">
        <v>1869</v>
      </c>
      <c r="B160" s="467" t="s">
        <v>1864</v>
      </c>
      <c r="C160" s="467"/>
      <c r="D160" s="467"/>
      <c r="E160" s="467"/>
      <c r="F160" s="467"/>
      <c r="G160" s="468" t="s">
        <v>1699</v>
      </c>
      <c r="H160" s="1001"/>
    </row>
    <row r="161" spans="1:8">
      <c r="A161" s="76" t="s">
        <v>1867</v>
      </c>
      <c r="B161" s="143" t="s">
        <v>1864</v>
      </c>
      <c r="C161" s="143"/>
      <c r="D161" s="143"/>
      <c r="E161" s="143"/>
      <c r="F161" s="143"/>
      <c r="G161" s="145" t="s">
        <v>1699</v>
      </c>
      <c r="H161" s="70" t="s">
        <v>1903</v>
      </c>
    </row>
    <row r="162" spans="1:8">
      <c r="A162" s="85" t="s">
        <v>809</v>
      </c>
      <c r="B162" s="469"/>
      <c r="C162" s="469"/>
      <c r="D162" s="469" t="s">
        <v>629</v>
      </c>
      <c r="E162" s="469"/>
      <c r="F162" s="469"/>
      <c r="G162" s="470" t="s">
        <v>1699</v>
      </c>
      <c r="H162" s="498"/>
    </row>
    <row r="163" spans="1:8" ht="36">
      <c r="A163" s="203" t="s">
        <v>2050</v>
      </c>
      <c r="B163" s="473" t="s">
        <v>650</v>
      </c>
      <c r="C163" s="152" t="s">
        <v>705</v>
      </c>
      <c r="D163" s="152" t="s">
        <v>698</v>
      </c>
      <c r="E163" s="152" t="s">
        <v>842</v>
      </c>
      <c r="F163" s="152"/>
      <c r="G163" s="204" t="s">
        <v>1699</v>
      </c>
      <c r="H163" s="1000" t="s">
        <v>1903</v>
      </c>
    </row>
    <row r="164" spans="1:8">
      <c r="A164" s="287" t="s">
        <v>2049</v>
      </c>
      <c r="B164" s="467" t="s">
        <v>1864</v>
      </c>
      <c r="C164" s="467"/>
      <c r="D164" s="467"/>
      <c r="E164" s="467"/>
      <c r="F164" s="467"/>
      <c r="G164" s="468" t="s">
        <v>1699</v>
      </c>
      <c r="H164" s="1001"/>
    </row>
    <row r="165" spans="1:8">
      <c r="A165" s="528" t="s">
        <v>186</v>
      </c>
      <c r="B165" s="544" t="s">
        <v>187</v>
      </c>
      <c r="C165" s="544"/>
      <c r="D165" s="544"/>
      <c r="E165" s="544"/>
      <c r="F165" s="544"/>
      <c r="G165" s="470"/>
      <c r="H165" s="70" t="s">
        <v>1903</v>
      </c>
    </row>
    <row r="166" spans="1:8" ht="13" thickBot="1">
      <c r="A166" s="140" t="s">
        <v>1923</v>
      </c>
      <c r="B166" s="142" t="s">
        <v>1864</v>
      </c>
      <c r="C166" s="144" t="s">
        <v>164</v>
      </c>
      <c r="D166" s="142"/>
      <c r="E166" s="142"/>
      <c r="F166" s="142"/>
      <c r="G166" s="144" t="s">
        <v>1699</v>
      </c>
      <c r="H166" s="144" t="s">
        <v>2036</v>
      </c>
    </row>
    <row r="167" spans="1:8" ht="13" thickTop="1">
      <c r="A167" s="514" t="s">
        <v>2127</v>
      </c>
      <c r="B167" s="515" t="s">
        <v>2128</v>
      </c>
      <c r="C167" s="515"/>
      <c r="D167" s="515"/>
      <c r="E167" s="515"/>
      <c r="F167" s="515"/>
      <c r="G167" s="516"/>
      <c r="H167" s="516"/>
    </row>
    <row r="168" spans="1:8">
      <c r="A168" s="294"/>
      <c r="B168" s="295"/>
      <c r="C168" s="295"/>
      <c r="D168" s="295"/>
      <c r="E168" s="295"/>
      <c r="F168" s="295"/>
      <c r="G168" s="296"/>
      <c r="H168" s="296"/>
    </row>
    <row r="169" spans="1:8" ht="13" thickBot="1"/>
    <row r="170" spans="1:8">
      <c r="A170" s="1003" t="s">
        <v>724</v>
      </c>
      <c r="B170" s="1004"/>
      <c r="C170" s="1004"/>
      <c r="D170" s="1004"/>
      <c r="E170" s="1004"/>
      <c r="F170" s="1004"/>
      <c r="G170" s="1004"/>
      <c r="H170" s="1005"/>
    </row>
    <row r="171" spans="1:8" ht="33" customHeight="1" thickBot="1">
      <c r="A171" s="1006" t="s">
        <v>913</v>
      </c>
      <c r="B171" s="1007"/>
      <c r="C171" s="1007"/>
      <c r="D171" s="1007"/>
      <c r="E171" s="1007"/>
      <c r="F171" s="1007"/>
      <c r="G171" s="1007"/>
      <c r="H171" s="1008"/>
    </row>
    <row r="172" spans="1:8" ht="13" thickBot="1"/>
    <row r="173" spans="1:8" ht="119" customHeight="1" thickBot="1">
      <c r="A173" s="1009" t="s">
        <v>1749</v>
      </c>
      <c r="B173" s="1010"/>
      <c r="C173" s="1010"/>
      <c r="D173" s="1010"/>
      <c r="E173" s="1010"/>
      <c r="F173" s="1010"/>
      <c r="G173" s="1010"/>
      <c r="H173" s="1011"/>
    </row>
    <row r="174" spans="1:8" ht="13" thickBot="1"/>
    <row r="175" spans="1:8" ht="19" customHeight="1" thickBot="1">
      <c r="A175" s="997" t="s">
        <v>745</v>
      </c>
      <c r="B175" s="998"/>
      <c r="C175" s="998"/>
      <c r="D175" s="998"/>
      <c r="E175" s="998"/>
      <c r="F175" s="998"/>
      <c r="G175" s="998"/>
      <c r="H175" s="999"/>
    </row>
    <row r="176" spans="1:8" ht="13" thickBot="1"/>
    <row r="177" spans="1:8" ht="18" customHeight="1" thickBot="1">
      <c r="A177" s="994" t="s">
        <v>278</v>
      </c>
      <c r="B177" s="995"/>
      <c r="C177" s="995"/>
      <c r="D177" s="995"/>
      <c r="E177" s="995"/>
      <c r="F177" s="995"/>
      <c r="G177" s="995"/>
      <c r="H177" s="996"/>
    </row>
  </sheetData>
  <mergeCells count="15">
    <mergeCell ref="H86:H87"/>
    <mergeCell ref="H81:H82"/>
    <mergeCell ref="H140:H141"/>
    <mergeCell ref="H142:H143"/>
    <mergeCell ref="H138:H139"/>
    <mergeCell ref="H122:H123"/>
    <mergeCell ref="H118:H119"/>
    <mergeCell ref="A177:H177"/>
    <mergeCell ref="A175:H175"/>
    <mergeCell ref="H163:H164"/>
    <mergeCell ref="H159:H160"/>
    <mergeCell ref="H156:H157"/>
    <mergeCell ref="A170:H170"/>
    <mergeCell ref="A171:H171"/>
    <mergeCell ref="A173:H173"/>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N118"/>
  <sheetViews>
    <sheetView zoomScale="125" workbookViewId="0">
      <pane xSplit="1" ySplit="2" topLeftCell="B96" activePane="bottomRight" state="frozenSplit"/>
      <selection pane="topRight"/>
      <selection pane="bottomLeft" activeCell="A3" sqref="A3"/>
      <selection pane="bottomRight" activeCell="G93" sqref="G93"/>
    </sheetView>
  </sheetViews>
  <sheetFormatPr baseColWidth="10" defaultRowHeight="12" x14ac:dyDescent="0"/>
  <cols>
    <col min="1" max="1" width="23.33203125" style="3" customWidth="1"/>
    <col min="2" max="2" width="17.5" style="7" bestFit="1" customWidth="1"/>
    <col min="3" max="3" width="7.1640625" style="7" bestFit="1" customWidth="1"/>
    <col min="4" max="4" width="8.33203125" style="7" bestFit="1" customWidth="1"/>
    <col min="5" max="5" width="5.1640625" style="7" bestFit="1" customWidth="1"/>
    <col min="6" max="6" width="5" style="7" bestFit="1" customWidth="1"/>
    <col min="7" max="7" width="9.5" style="7" bestFit="1" customWidth="1"/>
    <col min="8" max="8" width="8.83203125" style="7" bestFit="1" customWidth="1"/>
    <col min="9" max="9" width="6.6640625" style="7" bestFit="1" customWidth="1"/>
    <col min="10" max="10" width="6.83203125" style="7" bestFit="1" customWidth="1"/>
    <col min="11" max="11" width="9.6640625" style="7" bestFit="1" customWidth="1"/>
    <col min="12" max="12" width="7.33203125" style="7" bestFit="1" customWidth="1"/>
    <col min="13" max="13" width="13" style="28" customWidth="1"/>
    <col min="14" max="14" width="9.33203125" style="28" bestFit="1" customWidth="1"/>
    <col min="15" max="16384" width="10.83203125" style="3"/>
  </cols>
  <sheetData>
    <row r="1" spans="1:14">
      <c r="A1" s="324"/>
      <c r="C1" s="1018" t="s">
        <v>171</v>
      </c>
      <c r="D1" s="1019"/>
      <c r="E1" s="1017" t="s">
        <v>1075</v>
      </c>
      <c r="F1" s="1017"/>
      <c r="G1" s="1017"/>
    </row>
    <row r="2" spans="1:14" s="34" customFormat="1" ht="36">
      <c r="A2" s="33" t="s">
        <v>1207</v>
      </c>
      <c r="B2" s="38" t="s">
        <v>2146</v>
      </c>
      <c r="C2" s="38" t="s">
        <v>1719</v>
      </c>
      <c r="D2" s="38" t="s">
        <v>1720</v>
      </c>
      <c r="E2" s="38" t="s">
        <v>1246</v>
      </c>
      <c r="F2" s="38" t="s">
        <v>467</v>
      </c>
      <c r="G2" s="38" t="s">
        <v>1721</v>
      </c>
      <c r="H2" s="38" t="s">
        <v>2110</v>
      </c>
      <c r="I2" s="38" t="s">
        <v>1498</v>
      </c>
      <c r="J2" s="38" t="s">
        <v>2153</v>
      </c>
      <c r="K2" s="38" t="s">
        <v>957</v>
      </c>
      <c r="L2" s="38" t="s">
        <v>1300</v>
      </c>
      <c r="M2" s="75" t="s">
        <v>195</v>
      </c>
      <c r="N2" s="38" t="s">
        <v>1338</v>
      </c>
    </row>
    <row r="3" spans="1:14" s="34" customFormat="1" ht="36">
      <c r="A3" s="27" t="s">
        <v>1483</v>
      </c>
      <c r="B3" s="6" t="s">
        <v>965</v>
      </c>
      <c r="C3" s="12">
        <v>40</v>
      </c>
      <c r="D3" s="12">
        <v>102</v>
      </c>
      <c r="E3" s="4" t="s">
        <v>893</v>
      </c>
      <c r="F3" s="12">
        <v>2</v>
      </c>
      <c r="G3" s="12" t="s">
        <v>536</v>
      </c>
      <c r="H3" s="4">
        <v>40</v>
      </c>
      <c r="I3" s="4">
        <v>60</v>
      </c>
      <c r="J3" s="16"/>
      <c r="K3" s="14" t="s">
        <v>776</v>
      </c>
      <c r="L3" s="14" t="s">
        <v>681</v>
      </c>
      <c r="M3" s="4" t="s">
        <v>670</v>
      </c>
      <c r="N3" s="12" t="s">
        <v>1181</v>
      </c>
    </row>
    <row r="4" spans="1:14" s="34" customFormat="1" ht="36">
      <c r="A4" s="27" t="s">
        <v>1940</v>
      </c>
      <c r="B4" s="6" t="s">
        <v>1758</v>
      </c>
      <c r="C4" s="12">
        <v>40</v>
      </c>
      <c r="D4" s="12">
        <v>108</v>
      </c>
      <c r="E4" s="4" t="s">
        <v>1426</v>
      </c>
      <c r="F4" s="12">
        <v>2</v>
      </c>
      <c r="G4" s="12" t="s">
        <v>536</v>
      </c>
      <c r="H4" s="4">
        <v>40</v>
      </c>
      <c r="I4" s="4">
        <v>60</v>
      </c>
      <c r="J4" s="16"/>
      <c r="K4" s="14" t="s">
        <v>776</v>
      </c>
      <c r="L4" s="14" t="s">
        <v>681</v>
      </c>
      <c r="M4" s="4" t="s">
        <v>670</v>
      </c>
      <c r="N4" s="12" t="s">
        <v>1181</v>
      </c>
    </row>
    <row r="5" spans="1:14" s="34" customFormat="1" ht="36">
      <c r="A5" s="27" t="s">
        <v>403</v>
      </c>
      <c r="B5" s="6" t="s">
        <v>1011</v>
      </c>
      <c r="C5" s="12">
        <v>42</v>
      </c>
      <c r="D5" s="12">
        <v>112</v>
      </c>
      <c r="E5" s="4" t="s">
        <v>1182</v>
      </c>
      <c r="F5" s="12">
        <v>2</v>
      </c>
      <c r="G5" s="12" t="s">
        <v>1429</v>
      </c>
      <c r="H5" s="4">
        <v>30</v>
      </c>
      <c r="I5" s="4">
        <v>60</v>
      </c>
      <c r="J5" s="16"/>
      <c r="K5" s="14" t="s">
        <v>1092</v>
      </c>
      <c r="L5" s="14" t="s">
        <v>1347</v>
      </c>
      <c r="M5" s="4" t="s">
        <v>670</v>
      </c>
      <c r="N5" s="12" t="s">
        <v>1181</v>
      </c>
    </row>
    <row r="6" spans="1:14" s="34" customFormat="1" ht="36">
      <c r="A6" s="27" t="s">
        <v>1723</v>
      </c>
      <c r="B6" s="6" t="s">
        <v>1758</v>
      </c>
      <c r="C6" s="12">
        <v>40</v>
      </c>
      <c r="D6" s="12">
        <v>108</v>
      </c>
      <c r="E6" s="4" t="s">
        <v>1426</v>
      </c>
      <c r="F6" s="12">
        <v>2</v>
      </c>
      <c r="G6" s="12" t="s">
        <v>536</v>
      </c>
      <c r="H6" s="4">
        <v>40</v>
      </c>
      <c r="I6" s="4">
        <v>60</v>
      </c>
      <c r="J6" s="16"/>
      <c r="K6" s="14" t="s">
        <v>776</v>
      </c>
      <c r="L6" s="14" t="s">
        <v>681</v>
      </c>
      <c r="M6" s="4" t="s">
        <v>670</v>
      </c>
      <c r="N6" s="12" t="s">
        <v>1181</v>
      </c>
    </row>
    <row r="7" spans="1:14" s="34" customFormat="1" ht="36">
      <c r="A7" s="84" t="s">
        <v>402</v>
      </c>
      <c r="B7" s="6" t="s">
        <v>1345</v>
      </c>
      <c r="C7" s="12">
        <v>40</v>
      </c>
      <c r="D7" s="12">
        <v>108</v>
      </c>
      <c r="E7" s="4" t="s">
        <v>1426</v>
      </c>
      <c r="F7" s="12">
        <v>2</v>
      </c>
      <c r="G7" s="12" t="s">
        <v>536</v>
      </c>
      <c r="H7" s="4">
        <v>40</v>
      </c>
      <c r="I7" s="4">
        <v>60</v>
      </c>
      <c r="J7" s="16"/>
      <c r="K7" s="14" t="s">
        <v>776</v>
      </c>
      <c r="L7" s="14" t="s">
        <v>681</v>
      </c>
      <c r="M7" s="4" t="s">
        <v>670</v>
      </c>
      <c r="N7" s="12" t="s">
        <v>1181</v>
      </c>
    </row>
    <row r="8" spans="1:14" s="34" customFormat="1" ht="36">
      <c r="A8" s="27" t="s">
        <v>1275</v>
      </c>
      <c r="B8" s="6" t="s">
        <v>1758</v>
      </c>
      <c r="C8" s="12">
        <v>40</v>
      </c>
      <c r="D8" s="12">
        <v>108</v>
      </c>
      <c r="E8" s="4" t="s">
        <v>1426</v>
      </c>
      <c r="F8" s="12">
        <v>2</v>
      </c>
      <c r="G8" s="12" t="s">
        <v>536</v>
      </c>
      <c r="H8" s="4">
        <v>40</v>
      </c>
      <c r="I8" s="4">
        <v>60</v>
      </c>
      <c r="J8" s="16"/>
      <c r="K8" s="14" t="s">
        <v>776</v>
      </c>
      <c r="L8" s="14" t="s">
        <v>681</v>
      </c>
      <c r="M8" s="4" t="s">
        <v>670</v>
      </c>
      <c r="N8" s="12" t="s">
        <v>1181</v>
      </c>
    </row>
    <row r="9" spans="1:14" s="34" customFormat="1" ht="36">
      <c r="A9" s="40" t="s">
        <v>1927</v>
      </c>
      <c r="B9" s="27" t="s">
        <v>1242</v>
      </c>
      <c r="C9" s="30">
        <v>45</v>
      </c>
      <c r="D9" s="30">
        <v>115</v>
      </c>
      <c r="E9" s="9" t="s">
        <v>1524</v>
      </c>
      <c r="F9" s="30">
        <v>2</v>
      </c>
      <c r="G9" s="30" t="s">
        <v>1346</v>
      </c>
      <c r="H9" s="9">
        <v>50</v>
      </c>
      <c r="I9" s="9">
        <v>60</v>
      </c>
      <c r="J9" s="108"/>
      <c r="K9" s="41" t="s">
        <v>1092</v>
      </c>
      <c r="L9" s="41" t="s">
        <v>1594</v>
      </c>
      <c r="M9" s="9" t="s">
        <v>670</v>
      </c>
      <c r="N9" s="12" t="s">
        <v>1181</v>
      </c>
    </row>
    <row r="10" spans="1:14" s="34" customFormat="1" ht="36">
      <c r="A10" s="42"/>
      <c r="B10" s="27" t="s">
        <v>1746</v>
      </c>
      <c r="C10" s="30">
        <v>45</v>
      </c>
      <c r="D10" s="30">
        <v>112</v>
      </c>
      <c r="E10" s="9" t="s">
        <v>1396</v>
      </c>
      <c r="F10" s="30">
        <v>2</v>
      </c>
      <c r="G10" s="30" t="s">
        <v>1429</v>
      </c>
      <c r="H10" s="9">
        <v>30</v>
      </c>
      <c r="I10" s="9">
        <v>60</v>
      </c>
      <c r="J10" s="108"/>
      <c r="K10" s="41" t="s">
        <v>1092</v>
      </c>
      <c r="L10" s="41" t="s">
        <v>1594</v>
      </c>
      <c r="M10" s="9" t="s">
        <v>670</v>
      </c>
      <c r="N10" s="12" t="s">
        <v>1181</v>
      </c>
    </row>
    <row r="11" spans="1:14" s="34" customFormat="1" ht="36">
      <c r="A11" s="1020" t="s">
        <v>202</v>
      </c>
      <c r="B11" s="27" t="s">
        <v>1793</v>
      </c>
      <c r="C11" s="30">
        <v>38</v>
      </c>
      <c r="D11" s="30">
        <v>98</v>
      </c>
      <c r="E11" s="9" t="s">
        <v>868</v>
      </c>
      <c r="F11" s="30">
        <v>2</v>
      </c>
      <c r="G11" s="30" t="s">
        <v>536</v>
      </c>
      <c r="H11" s="9">
        <v>40</v>
      </c>
      <c r="I11" s="9">
        <v>60</v>
      </c>
      <c r="J11" s="9"/>
      <c r="K11" s="63" t="s">
        <v>1092</v>
      </c>
      <c r="L11" s="63" t="s">
        <v>681</v>
      </c>
      <c r="M11" s="9" t="s">
        <v>670</v>
      </c>
      <c r="N11" s="12" t="s">
        <v>1181</v>
      </c>
    </row>
    <row r="12" spans="1:14" s="34" customFormat="1" ht="36">
      <c r="A12" s="1021"/>
      <c r="B12" s="76" t="s">
        <v>1011</v>
      </c>
      <c r="C12" s="153">
        <v>45</v>
      </c>
      <c r="D12" s="153">
        <v>108</v>
      </c>
      <c r="E12" s="112" t="s">
        <v>1397</v>
      </c>
      <c r="F12" s="153"/>
      <c r="G12" s="153" t="s">
        <v>2179</v>
      </c>
      <c r="H12" s="112">
        <v>30</v>
      </c>
      <c r="I12" s="112">
        <v>60</v>
      </c>
      <c r="J12" s="154"/>
      <c r="K12" s="155" t="s">
        <v>1092</v>
      </c>
      <c r="L12" s="63" t="s">
        <v>1173</v>
      </c>
      <c r="M12" s="9"/>
      <c r="N12" s="12" t="s">
        <v>1181</v>
      </c>
    </row>
    <row r="13" spans="1:14" s="34" customFormat="1" ht="36">
      <c r="A13" s="27" t="s">
        <v>1973</v>
      </c>
      <c r="B13" s="109" t="s">
        <v>1758</v>
      </c>
      <c r="C13" s="79">
        <v>40</v>
      </c>
      <c r="D13" s="79">
        <v>108</v>
      </c>
      <c r="E13" s="32" t="s">
        <v>1426</v>
      </c>
      <c r="F13" s="79">
        <v>2</v>
      </c>
      <c r="G13" s="79" t="s">
        <v>536</v>
      </c>
      <c r="H13" s="32">
        <v>40</v>
      </c>
      <c r="I13" s="32">
        <v>60</v>
      </c>
      <c r="J13" s="110"/>
      <c r="K13" s="62" t="s">
        <v>776</v>
      </c>
      <c r="L13" s="63" t="s">
        <v>681</v>
      </c>
      <c r="M13" s="9" t="s">
        <v>670</v>
      </c>
      <c r="N13" s="12" t="s">
        <v>1181</v>
      </c>
    </row>
    <row r="14" spans="1:14" s="34" customFormat="1">
      <c r="A14" s="42" t="s">
        <v>262</v>
      </c>
      <c r="B14" s="6"/>
      <c r="C14" s="12"/>
      <c r="D14" s="12"/>
      <c r="E14" s="4"/>
      <c r="F14" s="12"/>
      <c r="G14" s="12"/>
      <c r="H14" s="4"/>
      <c r="I14" s="4"/>
      <c r="J14" s="16"/>
      <c r="K14" s="14"/>
      <c r="L14" s="14"/>
      <c r="M14" s="4"/>
      <c r="N14" s="4"/>
    </row>
    <row r="15" spans="1:14" s="34" customFormat="1" ht="36">
      <c r="A15" s="6" t="s">
        <v>1180</v>
      </c>
      <c r="B15" s="6" t="s">
        <v>1242</v>
      </c>
      <c r="C15" s="12">
        <v>42</v>
      </c>
      <c r="D15" s="12">
        <v>105</v>
      </c>
      <c r="E15" s="4" t="s">
        <v>1397</v>
      </c>
      <c r="F15" s="12">
        <v>2</v>
      </c>
      <c r="G15" s="12" t="s">
        <v>1658</v>
      </c>
      <c r="H15" s="4">
        <v>30</v>
      </c>
      <c r="I15" s="4">
        <v>60</v>
      </c>
      <c r="J15" s="16"/>
      <c r="K15" s="14" t="s">
        <v>1092</v>
      </c>
      <c r="L15" s="14" t="s">
        <v>1173</v>
      </c>
      <c r="M15" s="4" t="s">
        <v>670</v>
      </c>
      <c r="N15" s="12" t="s">
        <v>1181</v>
      </c>
    </row>
    <row r="16" spans="1:14" s="34" customFormat="1" ht="37" thickBot="1">
      <c r="A16" s="315" t="s">
        <v>775</v>
      </c>
      <c r="B16" s="315" t="s">
        <v>1242</v>
      </c>
      <c r="C16" s="309">
        <v>42</v>
      </c>
      <c r="D16" s="309">
        <v>112</v>
      </c>
      <c r="E16" s="310" t="s">
        <v>1182</v>
      </c>
      <c r="F16" s="309">
        <v>2</v>
      </c>
      <c r="G16" s="309" t="s">
        <v>1429</v>
      </c>
      <c r="H16" s="310">
        <v>30</v>
      </c>
      <c r="I16" s="310">
        <v>60</v>
      </c>
      <c r="J16" s="310"/>
      <c r="K16" s="321" t="s">
        <v>1092</v>
      </c>
      <c r="L16" s="321" t="s">
        <v>1173</v>
      </c>
      <c r="M16" s="310" t="s">
        <v>670</v>
      </c>
      <c r="N16" s="309" t="s">
        <v>1181</v>
      </c>
    </row>
    <row r="17" spans="1:14" s="34" customFormat="1" ht="37" thickTop="1">
      <c r="A17" s="85" t="s">
        <v>1810</v>
      </c>
      <c r="B17" s="109" t="s">
        <v>709</v>
      </c>
      <c r="C17" s="79">
        <v>40</v>
      </c>
      <c r="D17" s="79">
        <v>105</v>
      </c>
      <c r="E17" s="32" t="s">
        <v>893</v>
      </c>
      <c r="F17" s="79">
        <v>2</v>
      </c>
      <c r="G17" s="79" t="s">
        <v>536</v>
      </c>
      <c r="H17" s="32">
        <v>40</v>
      </c>
      <c r="I17" s="32">
        <v>60</v>
      </c>
      <c r="J17" s="110"/>
      <c r="K17" s="62" t="s">
        <v>776</v>
      </c>
      <c r="L17" s="62" t="s">
        <v>681</v>
      </c>
      <c r="M17" s="32" t="s">
        <v>670</v>
      </c>
      <c r="N17" s="79" t="s">
        <v>1181</v>
      </c>
    </row>
    <row r="18" spans="1:14" s="34" customFormat="1">
      <c r="A18" s="86"/>
      <c r="B18" s="6" t="s">
        <v>1328</v>
      </c>
      <c r="C18" s="12">
        <v>40</v>
      </c>
      <c r="D18" s="12">
        <v>105</v>
      </c>
      <c r="E18" s="4" t="s">
        <v>1329</v>
      </c>
      <c r="F18" s="12">
        <v>2</v>
      </c>
      <c r="G18" s="12">
        <v>258</v>
      </c>
      <c r="H18" s="4">
        <v>40</v>
      </c>
      <c r="I18" s="4">
        <v>60</v>
      </c>
      <c r="J18" s="16"/>
      <c r="K18" s="14" t="s">
        <v>776</v>
      </c>
      <c r="L18" s="14"/>
      <c r="M18" s="4"/>
      <c r="N18" s="4"/>
    </row>
    <row r="19" spans="1:14" s="34" customFormat="1" ht="36">
      <c r="A19" s="27" t="s">
        <v>1941</v>
      </c>
      <c r="B19" s="18" t="s">
        <v>1759</v>
      </c>
      <c r="C19" s="12">
        <v>50</v>
      </c>
      <c r="D19" s="12">
        <v>118</v>
      </c>
      <c r="E19" s="4" t="s">
        <v>1524</v>
      </c>
      <c r="F19" s="12">
        <v>3</v>
      </c>
      <c r="G19" s="12" t="s">
        <v>1346</v>
      </c>
      <c r="H19" s="4">
        <v>50</v>
      </c>
      <c r="I19" s="4">
        <v>60</v>
      </c>
      <c r="J19" s="16"/>
      <c r="K19" s="14" t="s">
        <v>1092</v>
      </c>
      <c r="L19" s="14" t="s">
        <v>1347</v>
      </c>
      <c r="M19" s="4" t="s">
        <v>670</v>
      </c>
      <c r="N19" s="12" t="s">
        <v>1181</v>
      </c>
    </row>
    <row r="20" spans="1:14" s="34" customFormat="1" ht="36">
      <c r="A20" s="27" t="s">
        <v>885</v>
      </c>
      <c r="B20" s="18" t="s">
        <v>965</v>
      </c>
      <c r="C20" s="12">
        <v>40</v>
      </c>
      <c r="D20" s="12">
        <v>105</v>
      </c>
      <c r="E20" s="4" t="s">
        <v>893</v>
      </c>
      <c r="F20" s="12">
        <v>2</v>
      </c>
      <c r="G20" s="12" t="s">
        <v>1908</v>
      </c>
      <c r="H20" s="4">
        <v>40</v>
      </c>
      <c r="I20" s="4">
        <v>60</v>
      </c>
      <c r="J20" s="16"/>
      <c r="K20" s="14"/>
      <c r="L20" s="14" t="s">
        <v>681</v>
      </c>
      <c r="M20" s="4" t="s">
        <v>670</v>
      </c>
      <c r="N20" s="12" t="s">
        <v>1181</v>
      </c>
    </row>
    <row r="21" spans="1:14" s="34" customFormat="1" ht="36">
      <c r="A21" s="119" t="s">
        <v>1108</v>
      </c>
      <c r="B21" s="18" t="s">
        <v>1759</v>
      </c>
      <c r="C21" s="12">
        <v>50</v>
      </c>
      <c r="D21" s="12">
        <v>118</v>
      </c>
      <c r="E21" s="4" t="s">
        <v>1524</v>
      </c>
      <c r="F21" s="12">
        <v>3</v>
      </c>
      <c r="G21" s="12" t="s">
        <v>1346</v>
      </c>
      <c r="H21" s="4">
        <v>50</v>
      </c>
      <c r="I21" s="4">
        <v>60</v>
      </c>
      <c r="J21" s="16"/>
      <c r="K21" s="14" t="s">
        <v>1092</v>
      </c>
      <c r="L21" s="14" t="s">
        <v>1347</v>
      </c>
      <c r="M21" s="4" t="s">
        <v>670</v>
      </c>
      <c r="N21" s="12" t="s">
        <v>1181</v>
      </c>
    </row>
    <row r="22" spans="1:14" s="34" customFormat="1" ht="36">
      <c r="A22" s="42"/>
      <c r="B22" s="18" t="s">
        <v>1705</v>
      </c>
      <c r="C22" s="12">
        <v>45</v>
      </c>
      <c r="D22" s="12">
        <v>118</v>
      </c>
      <c r="E22" s="4" t="s">
        <v>1043</v>
      </c>
      <c r="F22" s="12">
        <v>3</v>
      </c>
      <c r="G22" s="12">
        <v>262</v>
      </c>
      <c r="H22" s="4">
        <v>50</v>
      </c>
      <c r="I22" s="4">
        <v>60</v>
      </c>
      <c r="J22" s="16"/>
      <c r="K22" s="14" t="s">
        <v>1092</v>
      </c>
      <c r="L22" s="14"/>
      <c r="M22" s="4"/>
      <c r="N22" s="12" t="s">
        <v>1181</v>
      </c>
    </row>
    <row r="23" spans="1:14" s="34" customFormat="1" ht="36">
      <c r="A23" s="119" t="s">
        <v>1515</v>
      </c>
      <c r="B23" s="18" t="s">
        <v>1759</v>
      </c>
      <c r="C23" s="12">
        <v>50</v>
      </c>
      <c r="D23" s="12">
        <v>118</v>
      </c>
      <c r="E23" s="4" t="s">
        <v>1524</v>
      </c>
      <c r="F23" s="12">
        <v>3</v>
      </c>
      <c r="G23" s="12" t="s">
        <v>1346</v>
      </c>
      <c r="H23" s="4">
        <v>50</v>
      </c>
      <c r="I23" s="4">
        <v>60</v>
      </c>
      <c r="J23" s="16"/>
      <c r="K23" s="14" t="s">
        <v>1092</v>
      </c>
      <c r="L23" s="14" t="s">
        <v>1347</v>
      </c>
      <c r="M23" s="4" t="s">
        <v>670</v>
      </c>
      <c r="N23" s="12" t="s">
        <v>1181</v>
      </c>
    </row>
    <row r="24" spans="1:14" s="34" customFormat="1" ht="36">
      <c r="A24" s="86"/>
      <c r="B24" s="18" t="s">
        <v>1705</v>
      </c>
      <c r="C24" s="12">
        <v>45</v>
      </c>
      <c r="D24" s="12">
        <v>118</v>
      </c>
      <c r="E24" s="4" t="s">
        <v>1043</v>
      </c>
      <c r="F24" s="12">
        <v>3</v>
      </c>
      <c r="G24" s="12">
        <v>262</v>
      </c>
      <c r="H24" s="4">
        <v>50</v>
      </c>
      <c r="I24" s="4">
        <v>60</v>
      </c>
      <c r="J24" s="16"/>
      <c r="K24" s="14" t="s">
        <v>1092</v>
      </c>
      <c r="L24" s="14"/>
      <c r="M24" s="4"/>
      <c r="N24" s="12" t="s">
        <v>1181</v>
      </c>
    </row>
    <row r="25" spans="1:14" s="34" customFormat="1" ht="36">
      <c r="A25" s="27" t="s">
        <v>1926</v>
      </c>
      <c r="B25" s="6" t="s">
        <v>1193</v>
      </c>
      <c r="C25" s="12">
        <v>40</v>
      </c>
      <c r="D25" s="12">
        <v>105</v>
      </c>
      <c r="E25" s="4" t="s">
        <v>579</v>
      </c>
      <c r="F25" s="12">
        <v>1</v>
      </c>
      <c r="G25" s="12" t="s">
        <v>1346</v>
      </c>
      <c r="H25" s="4">
        <v>40</v>
      </c>
      <c r="I25" s="4">
        <v>60</v>
      </c>
      <c r="J25" s="16"/>
      <c r="K25" s="14" t="s">
        <v>1092</v>
      </c>
      <c r="L25" s="14" t="s">
        <v>1594</v>
      </c>
      <c r="M25" s="4" t="s">
        <v>670</v>
      </c>
      <c r="N25" s="12" t="s">
        <v>1181</v>
      </c>
    </row>
    <row r="26" spans="1:14" s="34" customFormat="1" ht="37" thickBot="1">
      <c r="A26" s="308" t="s">
        <v>1687</v>
      </c>
      <c r="B26" s="315" t="s">
        <v>1242</v>
      </c>
      <c r="C26" s="309">
        <v>50</v>
      </c>
      <c r="D26" s="309">
        <v>118</v>
      </c>
      <c r="E26" s="310" t="s">
        <v>1524</v>
      </c>
      <c r="F26" s="309">
        <v>3</v>
      </c>
      <c r="G26" s="309" t="s">
        <v>1346</v>
      </c>
      <c r="H26" s="310">
        <v>50</v>
      </c>
      <c r="I26" s="310">
        <v>60</v>
      </c>
      <c r="J26" s="310"/>
      <c r="K26" s="321" t="s">
        <v>1092</v>
      </c>
      <c r="L26" s="321" t="s">
        <v>1173</v>
      </c>
      <c r="M26" s="310" t="s">
        <v>670</v>
      </c>
      <c r="N26" s="309" t="s">
        <v>1181</v>
      </c>
    </row>
    <row r="27" spans="1:14" s="34" customFormat="1" ht="37" thickTop="1">
      <c r="A27" s="120" t="s">
        <v>499</v>
      </c>
      <c r="B27" s="109" t="s">
        <v>768</v>
      </c>
      <c r="C27" s="79">
        <v>40</v>
      </c>
      <c r="D27" s="79">
        <v>105</v>
      </c>
      <c r="E27" s="32" t="s">
        <v>579</v>
      </c>
      <c r="F27" s="79">
        <v>2</v>
      </c>
      <c r="G27" s="79" t="s">
        <v>1346</v>
      </c>
      <c r="H27" s="32">
        <v>40</v>
      </c>
      <c r="I27" s="32">
        <v>60</v>
      </c>
      <c r="J27" s="110" t="s">
        <v>1075</v>
      </c>
      <c r="K27" s="62" t="s">
        <v>1092</v>
      </c>
      <c r="L27" s="62" t="s">
        <v>1347</v>
      </c>
      <c r="M27" s="32" t="s">
        <v>670</v>
      </c>
      <c r="N27" s="79" t="s">
        <v>1181</v>
      </c>
    </row>
    <row r="28" spans="1:14" s="34" customFormat="1" ht="36">
      <c r="A28" s="86"/>
      <c r="B28" s="6" t="s">
        <v>2084</v>
      </c>
      <c r="C28" s="12">
        <v>42</v>
      </c>
      <c r="D28" s="12">
        <v>105</v>
      </c>
      <c r="E28" s="4" t="s">
        <v>669</v>
      </c>
      <c r="F28" s="12">
        <v>2</v>
      </c>
      <c r="G28" s="12" t="s">
        <v>866</v>
      </c>
      <c r="H28" s="4">
        <v>50</v>
      </c>
      <c r="I28" s="4">
        <v>60</v>
      </c>
      <c r="J28" s="16"/>
      <c r="K28" s="14" t="s">
        <v>1092</v>
      </c>
      <c r="L28" s="14"/>
      <c r="M28" s="4"/>
      <c r="N28" s="12" t="s">
        <v>1181</v>
      </c>
    </row>
    <row r="29" spans="1:14" s="34" customFormat="1" ht="36">
      <c r="A29" s="119" t="s">
        <v>1516</v>
      </c>
      <c r="B29" s="6" t="s">
        <v>768</v>
      </c>
      <c r="C29" s="12">
        <v>40</v>
      </c>
      <c r="D29" s="12">
        <v>105</v>
      </c>
      <c r="E29" s="4" t="s">
        <v>579</v>
      </c>
      <c r="F29" s="12">
        <v>2</v>
      </c>
      <c r="G29" s="12" t="s">
        <v>1346</v>
      </c>
      <c r="H29" s="4">
        <v>40</v>
      </c>
      <c r="I29" s="4">
        <v>60</v>
      </c>
      <c r="J29" s="16" t="s">
        <v>1075</v>
      </c>
      <c r="K29" s="14" t="s">
        <v>1092</v>
      </c>
      <c r="L29" s="14" t="s">
        <v>1347</v>
      </c>
      <c r="M29" s="4" t="s">
        <v>670</v>
      </c>
      <c r="N29" s="12" t="s">
        <v>1181</v>
      </c>
    </row>
    <row r="30" spans="1:14" s="34" customFormat="1" ht="36">
      <c r="A30" s="42"/>
      <c r="B30" s="6" t="s">
        <v>2084</v>
      </c>
      <c r="C30" s="12">
        <v>42</v>
      </c>
      <c r="D30" s="12">
        <v>105</v>
      </c>
      <c r="E30" s="4" t="s">
        <v>669</v>
      </c>
      <c r="F30" s="12">
        <v>2</v>
      </c>
      <c r="G30" s="12" t="s">
        <v>866</v>
      </c>
      <c r="H30" s="4">
        <v>50</v>
      </c>
      <c r="I30" s="4">
        <v>60</v>
      </c>
      <c r="J30" s="16" t="s">
        <v>1075</v>
      </c>
      <c r="K30" s="14" t="s">
        <v>1092</v>
      </c>
      <c r="L30" s="14"/>
      <c r="M30" s="4"/>
      <c r="N30" s="12" t="s">
        <v>1181</v>
      </c>
    </row>
    <row r="31" spans="1:14" s="34" customFormat="1" ht="36">
      <c r="A31" s="120" t="s">
        <v>973</v>
      </c>
      <c r="B31" s="109" t="s">
        <v>2065</v>
      </c>
      <c r="C31" s="79">
        <v>38</v>
      </c>
      <c r="D31" s="79">
        <v>105</v>
      </c>
      <c r="E31" s="32" t="s">
        <v>579</v>
      </c>
      <c r="F31" s="79">
        <v>2</v>
      </c>
      <c r="G31" s="79" t="s">
        <v>1346</v>
      </c>
      <c r="H31" s="32">
        <v>40</v>
      </c>
      <c r="I31" s="32">
        <v>60</v>
      </c>
      <c r="J31" s="110"/>
      <c r="K31" s="62" t="s">
        <v>1092</v>
      </c>
      <c r="L31" s="62" t="s">
        <v>1594</v>
      </c>
      <c r="M31" s="32" t="s">
        <v>670</v>
      </c>
      <c r="N31" s="12" t="s">
        <v>1181</v>
      </c>
    </row>
    <row r="32" spans="1:14" s="34" customFormat="1" ht="36">
      <c r="A32" s="86"/>
      <c r="B32" s="109" t="s">
        <v>2068</v>
      </c>
      <c r="C32" s="79">
        <v>38</v>
      </c>
      <c r="D32" s="79">
        <v>105</v>
      </c>
      <c r="E32" s="32" t="s">
        <v>579</v>
      </c>
      <c r="F32" s="79">
        <v>3</v>
      </c>
      <c r="G32" s="79" t="s">
        <v>1346</v>
      </c>
      <c r="H32" s="32">
        <v>45</v>
      </c>
      <c r="I32" s="32">
        <v>60</v>
      </c>
      <c r="J32" s="110"/>
      <c r="K32" s="62" t="s">
        <v>1092</v>
      </c>
      <c r="L32" s="62" t="s">
        <v>1594</v>
      </c>
      <c r="M32" s="32" t="s">
        <v>670</v>
      </c>
      <c r="N32" s="12" t="s">
        <v>1181</v>
      </c>
    </row>
    <row r="33" spans="1:14" s="34" customFormat="1" ht="36">
      <c r="A33" s="86"/>
      <c r="B33" s="111" t="s">
        <v>2084</v>
      </c>
      <c r="C33" s="80">
        <v>42</v>
      </c>
      <c r="D33" s="80">
        <v>105</v>
      </c>
      <c r="E33" s="78" t="s">
        <v>669</v>
      </c>
      <c r="F33" s="80">
        <v>2</v>
      </c>
      <c r="G33" s="80" t="s">
        <v>866</v>
      </c>
      <c r="H33" s="78">
        <v>50</v>
      </c>
      <c r="I33" s="78">
        <v>60</v>
      </c>
      <c r="J33" s="105"/>
      <c r="K33" s="64" t="s">
        <v>1092</v>
      </c>
      <c r="L33" s="64"/>
      <c r="M33" s="78"/>
      <c r="N33" s="12" t="s">
        <v>1181</v>
      </c>
    </row>
    <row r="34" spans="1:14" s="34" customFormat="1" ht="36">
      <c r="A34" s="27" t="s">
        <v>1613</v>
      </c>
      <c r="B34" s="6" t="s">
        <v>768</v>
      </c>
      <c r="C34" s="12">
        <v>38</v>
      </c>
      <c r="D34" s="12">
        <v>110</v>
      </c>
      <c r="E34" s="4" t="s">
        <v>579</v>
      </c>
      <c r="F34" s="12">
        <v>2</v>
      </c>
      <c r="G34" s="12" t="s">
        <v>1346</v>
      </c>
      <c r="H34" s="4">
        <v>40</v>
      </c>
      <c r="I34" s="4">
        <v>60</v>
      </c>
      <c r="J34" s="16"/>
      <c r="K34" s="14" t="s">
        <v>1092</v>
      </c>
      <c r="L34" s="14" t="s">
        <v>1347</v>
      </c>
      <c r="M34" s="4" t="s">
        <v>670</v>
      </c>
      <c r="N34" s="12" t="s">
        <v>1181</v>
      </c>
    </row>
    <row r="35" spans="1:14" s="34" customFormat="1" ht="36">
      <c r="A35" s="27" t="s">
        <v>1932</v>
      </c>
      <c r="B35" s="6" t="s">
        <v>1193</v>
      </c>
      <c r="C35" s="12">
        <v>38</v>
      </c>
      <c r="D35" s="12">
        <v>105</v>
      </c>
      <c r="E35" s="4" t="s">
        <v>579</v>
      </c>
      <c r="F35" s="12">
        <v>3</v>
      </c>
      <c r="G35" s="12" t="s">
        <v>1346</v>
      </c>
      <c r="H35" s="4">
        <v>45</v>
      </c>
      <c r="I35" s="4">
        <v>60</v>
      </c>
      <c r="J35" s="4"/>
      <c r="K35" s="14" t="s">
        <v>1092</v>
      </c>
      <c r="L35" s="36" t="s">
        <v>1173</v>
      </c>
      <c r="M35" s="4" t="s">
        <v>1659</v>
      </c>
      <c r="N35" s="12" t="s">
        <v>1181</v>
      </c>
    </row>
    <row r="36" spans="1:14" s="34" customFormat="1" ht="36">
      <c r="A36" s="119" t="s">
        <v>1614</v>
      </c>
      <c r="B36" s="6" t="s">
        <v>768</v>
      </c>
      <c r="C36" s="12">
        <v>40</v>
      </c>
      <c r="D36" s="12">
        <v>105</v>
      </c>
      <c r="E36" s="4" t="s">
        <v>579</v>
      </c>
      <c r="F36" s="12">
        <v>2</v>
      </c>
      <c r="G36" s="12" t="s">
        <v>1346</v>
      </c>
      <c r="H36" s="4">
        <v>40</v>
      </c>
      <c r="I36" s="4">
        <v>60</v>
      </c>
      <c r="J36" s="16" t="s">
        <v>1075</v>
      </c>
      <c r="K36" s="14" t="s">
        <v>1092</v>
      </c>
      <c r="L36" s="14" t="s">
        <v>1347</v>
      </c>
      <c r="M36" s="4" t="s">
        <v>670</v>
      </c>
      <c r="N36" s="12" t="s">
        <v>1181</v>
      </c>
    </row>
    <row r="37" spans="1:14" s="34" customFormat="1" ht="36">
      <c r="A37" s="42"/>
      <c r="B37" s="6" t="s">
        <v>2084</v>
      </c>
      <c r="C37" s="12">
        <v>42</v>
      </c>
      <c r="D37" s="12">
        <v>105</v>
      </c>
      <c r="E37" s="4" t="s">
        <v>669</v>
      </c>
      <c r="F37" s="12">
        <v>2</v>
      </c>
      <c r="G37" s="12" t="s">
        <v>866</v>
      </c>
      <c r="H37" s="4">
        <v>50</v>
      </c>
      <c r="I37" s="4">
        <v>60</v>
      </c>
      <c r="J37" s="16" t="s">
        <v>1075</v>
      </c>
      <c r="K37" s="14" t="s">
        <v>1092</v>
      </c>
      <c r="L37" s="14"/>
      <c r="M37" s="4"/>
      <c r="N37" s="12" t="s">
        <v>1181</v>
      </c>
    </row>
    <row r="38" spans="1:14" s="34" customFormat="1" ht="36">
      <c r="A38" s="76" t="s">
        <v>882</v>
      </c>
      <c r="B38" s="6" t="s">
        <v>1193</v>
      </c>
      <c r="C38" s="12">
        <v>38</v>
      </c>
      <c r="D38" s="12">
        <v>105</v>
      </c>
      <c r="E38" s="4" t="s">
        <v>579</v>
      </c>
      <c r="F38" s="12">
        <v>3</v>
      </c>
      <c r="G38" s="12" t="s">
        <v>1346</v>
      </c>
      <c r="H38" s="4">
        <v>45</v>
      </c>
      <c r="I38" s="4">
        <v>60</v>
      </c>
      <c r="J38" s="16"/>
      <c r="K38" s="14" t="s">
        <v>1092</v>
      </c>
      <c r="L38" s="14" t="s">
        <v>1173</v>
      </c>
      <c r="M38" s="4"/>
      <c r="N38" s="12" t="s">
        <v>1181</v>
      </c>
    </row>
    <row r="39" spans="1:14" s="34" customFormat="1" ht="37" thickBot="1">
      <c r="A39" s="315" t="s">
        <v>464</v>
      </c>
      <c r="B39" s="315" t="s">
        <v>1193</v>
      </c>
      <c r="C39" s="309">
        <v>38</v>
      </c>
      <c r="D39" s="309">
        <v>100</v>
      </c>
      <c r="E39" s="310" t="s">
        <v>579</v>
      </c>
      <c r="F39" s="309">
        <v>2</v>
      </c>
      <c r="G39" s="309" t="s">
        <v>1346</v>
      </c>
      <c r="H39" s="310">
        <v>40</v>
      </c>
      <c r="I39" s="310">
        <v>60</v>
      </c>
      <c r="J39" s="310"/>
      <c r="K39" s="321" t="s">
        <v>1092</v>
      </c>
      <c r="L39" s="321" t="s">
        <v>1173</v>
      </c>
      <c r="M39" s="310" t="s">
        <v>670</v>
      </c>
      <c r="N39" s="309" t="s">
        <v>1181</v>
      </c>
    </row>
    <row r="40" spans="1:14" s="34" customFormat="1" ht="37" thickTop="1">
      <c r="A40" s="76" t="s">
        <v>777</v>
      </c>
      <c r="B40" s="109" t="s">
        <v>1193</v>
      </c>
      <c r="C40" s="79">
        <v>38</v>
      </c>
      <c r="D40" s="79">
        <v>105</v>
      </c>
      <c r="E40" s="32" t="s">
        <v>579</v>
      </c>
      <c r="F40" s="79">
        <v>2</v>
      </c>
      <c r="G40" s="79" t="s">
        <v>1346</v>
      </c>
      <c r="H40" s="32">
        <v>40</v>
      </c>
      <c r="I40" s="32">
        <v>60</v>
      </c>
      <c r="J40" s="110"/>
      <c r="K40" s="62" t="s">
        <v>1092</v>
      </c>
      <c r="L40" s="62" t="s">
        <v>1347</v>
      </c>
      <c r="M40" s="32" t="s">
        <v>670</v>
      </c>
      <c r="N40" s="79" t="s">
        <v>1181</v>
      </c>
    </row>
    <row r="41" spans="1:14" s="34" customFormat="1" ht="36">
      <c r="A41" s="13" t="s">
        <v>1711</v>
      </c>
      <c r="B41" s="6" t="s">
        <v>1193</v>
      </c>
      <c r="C41" s="4">
        <v>38</v>
      </c>
      <c r="D41" s="4">
        <v>100</v>
      </c>
      <c r="E41" s="4" t="s">
        <v>579</v>
      </c>
      <c r="F41" s="4">
        <v>2</v>
      </c>
      <c r="G41" s="4" t="s">
        <v>1060</v>
      </c>
      <c r="H41" s="4">
        <v>40</v>
      </c>
      <c r="I41" s="4">
        <v>60</v>
      </c>
      <c r="J41" s="4"/>
      <c r="K41" s="14" t="s">
        <v>1092</v>
      </c>
      <c r="L41" s="4" t="s">
        <v>1173</v>
      </c>
      <c r="M41" s="4" t="s">
        <v>670</v>
      </c>
      <c r="N41" s="12" t="s">
        <v>1181</v>
      </c>
    </row>
    <row r="42" spans="1:14" s="34" customFormat="1" ht="36">
      <c r="A42" s="27" t="s">
        <v>1322</v>
      </c>
      <c r="B42" s="6" t="s">
        <v>1193</v>
      </c>
      <c r="C42" s="12">
        <v>38</v>
      </c>
      <c r="D42" s="12">
        <v>102</v>
      </c>
      <c r="E42" s="4" t="s">
        <v>579</v>
      </c>
      <c r="F42" s="12">
        <v>3</v>
      </c>
      <c r="G42" s="12" t="s">
        <v>1060</v>
      </c>
      <c r="H42" s="4">
        <v>40</v>
      </c>
      <c r="I42" s="4">
        <v>60</v>
      </c>
      <c r="J42" s="16"/>
      <c r="K42" s="14" t="s">
        <v>1092</v>
      </c>
      <c r="L42" s="14" t="s">
        <v>1173</v>
      </c>
      <c r="M42" s="4" t="s">
        <v>670</v>
      </c>
      <c r="N42" s="12" t="s">
        <v>1181</v>
      </c>
    </row>
    <row r="43" spans="1:14" s="34" customFormat="1" ht="36">
      <c r="A43" s="27" t="s">
        <v>1463</v>
      </c>
      <c r="B43" s="6" t="s">
        <v>1193</v>
      </c>
      <c r="C43" s="4">
        <v>32</v>
      </c>
      <c r="D43" s="4">
        <v>105</v>
      </c>
      <c r="E43" s="4" t="s">
        <v>1378</v>
      </c>
      <c r="F43" s="4">
        <v>4</v>
      </c>
      <c r="G43" s="4" t="s">
        <v>1312</v>
      </c>
      <c r="H43" s="4">
        <v>50</v>
      </c>
      <c r="I43" s="4">
        <v>60</v>
      </c>
      <c r="J43" s="4"/>
      <c r="K43" s="106" t="s">
        <v>1092</v>
      </c>
      <c r="L43" s="16" t="s">
        <v>1173</v>
      </c>
      <c r="M43" s="4" t="s">
        <v>670</v>
      </c>
      <c r="N43" s="12" t="s">
        <v>1181</v>
      </c>
    </row>
    <row r="44" spans="1:14" s="34" customFormat="1" ht="36">
      <c r="A44" s="27" t="s">
        <v>778</v>
      </c>
      <c r="B44" s="6" t="s">
        <v>2051</v>
      </c>
      <c r="C44" s="12">
        <v>38</v>
      </c>
      <c r="D44" s="12">
        <v>105</v>
      </c>
      <c r="E44" s="4" t="s">
        <v>579</v>
      </c>
      <c r="F44" s="12">
        <v>3</v>
      </c>
      <c r="G44" s="12" t="s">
        <v>1346</v>
      </c>
      <c r="H44" s="4">
        <v>45</v>
      </c>
      <c r="I44" s="4">
        <v>60</v>
      </c>
      <c r="J44" s="16"/>
      <c r="K44" s="14" t="s">
        <v>1092</v>
      </c>
      <c r="L44" s="14" t="s">
        <v>1173</v>
      </c>
      <c r="M44" s="4" t="s">
        <v>1659</v>
      </c>
      <c r="N44" s="12" t="s">
        <v>1181</v>
      </c>
    </row>
    <row r="45" spans="1:14" s="34" customFormat="1" ht="36">
      <c r="A45" s="27" t="s">
        <v>1459</v>
      </c>
      <c r="B45" s="6" t="s">
        <v>1193</v>
      </c>
      <c r="C45" s="12">
        <v>38</v>
      </c>
      <c r="D45" s="12">
        <v>100</v>
      </c>
      <c r="E45" s="4" t="s">
        <v>579</v>
      </c>
      <c r="F45" s="12">
        <v>2</v>
      </c>
      <c r="G45" s="12" t="s">
        <v>1060</v>
      </c>
      <c r="H45" s="4">
        <v>40</v>
      </c>
      <c r="I45" s="4">
        <v>60</v>
      </c>
      <c r="J45" s="16"/>
      <c r="K45" s="14" t="s">
        <v>1092</v>
      </c>
      <c r="L45" s="14" t="s">
        <v>1173</v>
      </c>
      <c r="M45" s="4" t="s">
        <v>670</v>
      </c>
      <c r="N45" s="12" t="s">
        <v>1181</v>
      </c>
    </row>
    <row r="46" spans="1:14" s="34" customFormat="1" ht="36">
      <c r="A46" s="27" t="s">
        <v>1839</v>
      </c>
      <c r="B46" s="6" t="s">
        <v>1193</v>
      </c>
      <c r="C46" s="7"/>
      <c r="D46" s="7"/>
      <c r="E46" s="7"/>
      <c r="F46" s="7"/>
      <c r="G46" s="7"/>
      <c r="H46" s="7"/>
      <c r="I46" s="7"/>
      <c r="J46" s="7"/>
      <c r="K46" s="14" t="s">
        <v>1092</v>
      </c>
      <c r="L46" s="14"/>
      <c r="M46" s="4"/>
      <c r="N46" s="12" t="s">
        <v>1181</v>
      </c>
    </row>
    <row r="47" spans="1:14" s="34" customFormat="1" ht="36">
      <c r="A47" s="84" t="s">
        <v>1458</v>
      </c>
      <c r="B47" s="6" t="s">
        <v>1193</v>
      </c>
      <c r="C47" s="12">
        <v>38</v>
      </c>
      <c r="D47" s="12">
        <v>100</v>
      </c>
      <c r="E47" s="4" t="s">
        <v>579</v>
      </c>
      <c r="F47" s="12">
        <v>2</v>
      </c>
      <c r="G47" s="12" t="s">
        <v>1060</v>
      </c>
      <c r="H47" s="4">
        <v>40</v>
      </c>
      <c r="I47" s="4">
        <v>60</v>
      </c>
      <c r="J47" s="16"/>
      <c r="K47" s="14" t="s">
        <v>1092</v>
      </c>
      <c r="L47" s="14" t="s">
        <v>1173</v>
      </c>
      <c r="M47" s="4" t="s">
        <v>670</v>
      </c>
      <c r="N47" s="12" t="s">
        <v>1181</v>
      </c>
    </row>
    <row r="48" spans="1:14" s="34" customFormat="1" ht="37" thickBot="1">
      <c r="A48" s="308" t="s">
        <v>664</v>
      </c>
      <c r="B48" s="315" t="s">
        <v>1193</v>
      </c>
      <c r="C48" s="309">
        <v>38</v>
      </c>
      <c r="D48" s="309">
        <v>105</v>
      </c>
      <c r="E48" s="310" t="s">
        <v>579</v>
      </c>
      <c r="F48" s="309">
        <v>3</v>
      </c>
      <c r="G48" s="309" t="s">
        <v>1346</v>
      </c>
      <c r="H48" s="310">
        <v>45</v>
      </c>
      <c r="I48" s="310">
        <v>60</v>
      </c>
      <c r="J48" s="310"/>
      <c r="K48" s="321" t="s">
        <v>1092</v>
      </c>
      <c r="L48" s="321" t="s">
        <v>1173</v>
      </c>
      <c r="M48" s="310" t="s">
        <v>1659</v>
      </c>
      <c r="N48" s="309" t="s">
        <v>1181</v>
      </c>
    </row>
    <row r="49" spans="1:14" s="34" customFormat="1" ht="13" thickTop="1">
      <c r="A49" s="86" t="s">
        <v>779</v>
      </c>
      <c r="B49" s="109" t="s">
        <v>551</v>
      </c>
      <c r="C49" s="79">
        <v>55</v>
      </c>
      <c r="D49" s="79">
        <v>120</v>
      </c>
      <c r="E49" s="32" t="s">
        <v>1501</v>
      </c>
      <c r="F49" s="79">
        <v>2</v>
      </c>
      <c r="G49" s="79">
        <v>265</v>
      </c>
      <c r="H49" s="32">
        <v>80</v>
      </c>
      <c r="I49" s="32"/>
      <c r="J49" s="110" t="s">
        <v>1075</v>
      </c>
      <c r="K49" s="207"/>
      <c r="L49" s="110" t="s">
        <v>681</v>
      </c>
      <c r="M49" s="32" t="s">
        <v>1258</v>
      </c>
      <c r="N49" s="32"/>
    </row>
    <row r="50" spans="1:14" s="34" customFormat="1" ht="48">
      <c r="A50" s="86"/>
      <c r="B50" s="6" t="s">
        <v>878</v>
      </c>
      <c r="C50" s="12">
        <v>45</v>
      </c>
      <c r="D50" s="12">
        <v>135</v>
      </c>
      <c r="E50" s="4" t="s">
        <v>552</v>
      </c>
      <c r="F50" s="12">
        <v>2</v>
      </c>
      <c r="G50" s="12">
        <v>265</v>
      </c>
      <c r="H50" s="4">
        <v>60</v>
      </c>
      <c r="I50" s="4">
        <v>80</v>
      </c>
      <c r="J50" s="16" t="s">
        <v>1075</v>
      </c>
      <c r="K50" s="14" t="s">
        <v>1280</v>
      </c>
      <c r="L50" s="14"/>
      <c r="M50" s="12" t="s">
        <v>1273</v>
      </c>
      <c r="N50" s="12" t="s">
        <v>1181</v>
      </c>
    </row>
    <row r="51" spans="1:14" s="34" customFormat="1" ht="48">
      <c r="A51" s="27" t="s">
        <v>267</v>
      </c>
      <c r="B51" s="6" t="s">
        <v>878</v>
      </c>
      <c r="C51" s="12">
        <v>45</v>
      </c>
      <c r="D51" s="12">
        <v>145</v>
      </c>
      <c r="E51" s="4" t="s">
        <v>552</v>
      </c>
      <c r="F51" s="12">
        <v>2</v>
      </c>
      <c r="G51" s="12">
        <v>265</v>
      </c>
      <c r="H51" s="4">
        <v>60</v>
      </c>
      <c r="I51" s="4">
        <v>80</v>
      </c>
      <c r="J51" s="16" t="s">
        <v>1075</v>
      </c>
      <c r="K51" s="14" t="s">
        <v>1280</v>
      </c>
      <c r="L51" s="14"/>
      <c r="M51" s="12" t="s">
        <v>1273</v>
      </c>
      <c r="N51" s="12" t="s">
        <v>1181</v>
      </c>
    </row>
    <row r="52" spans="1:14" s="34" customFormat="1" ht="36">
      <c r="A52" s="119" t="s">
        <v>2162</v>
      </c>
      <c r="B52" s="6" t="s">
        <v>1389</v>
      </c>
      <c r="C52" s="12">
        <v>50</v>
      </c>
      <c r="D52" s="12">
        <v>150</v>
      </c>
      <c r="E52" s="4" t="s">
        <v>1805</v>
      </c>
      <c r="F52" s="12">
        <v>2</v>
      </c>
      <c r="G52" s="12">
        <v>265</v>
      </c>
      <c r="H52" s="4">
        <v>50</v>
      </c>
      <c r="I52" s="4">
        <v>80</v>
      </c>
      <c r="J52" s="16" t="s">
        <v>1075</v>
      </c>
      <c r="K52" s="14" t="s">
        <v>1280</v>
      </c>
      <c r="L52" s="14"/>
      <c r="M52" s="4"/>
      <c r="N52" s="12" t="s">
        <v>1181</v>
      </c>
    </row>
    <row r="53" spans="1:14" s="34" customFormat="1" ht="48">
      <c r="A53" s="42"/>
      <c r="B53" s="6" t="s">
        <v>925</v>
      </c>
      <c r="C53" s="12">
        <v>50</v>
      </c>
      <c r="D53" s="12">
        <v>142</v>
      </c>
      <c r="E53" s="4" t="s">
        <v>559</v>
      </c>
      <c r="F53" s="12">
        <v>2</v>
      </c>
      <c r="G53" s="12">
        <v>265</v>
      </c>
      <c r="H53" s="4">
        <v>40</v>
      </c>
      <c r="I53" s="4">
        <v>80</v>
      </c>
      <c r="J53" s="16" t="s">
        <v>1075</v>
      </c>
      <c r="K53" s="14" t="s">
        <v>1280</v>
      </c>
      <c r="L53" s="14" t="s">
        <v>1301</v>
      </c>
      <c r="M53" s="12" t="s">
        <v>1025</v>
      </c>
      <c r="N53" s="12" t="s">
        <v>1181</v>
      </c>
    </row>
    <row r="54" spans="1:14" s="34" customFormat="1" ht="48">
      <c r="A54" s="27" t="s">
        <v>1660</v>
      </c>
      <c r="B54" s="6" t="s">
        <v>925</v>
      </c>
      <c r="C54" s="12">
        <v>50</v>
      </c>
      <c r="D54" s="12">
        <v>142</v>
      </c>
      <c r="E54" s="4" t="s">
        <v>559</v>
      </c>
      <c r="F54" s="12">
        <v>2</v>
      </c>
      <c r="G54" s="12">
        <v>265</v>
      </c>
      <c r="H54" s="4">
        <v>40</v>
      </c>
      <c r="I54" s="4">
        <v>80</v>
      </c>
      <c r="J54" s="16" t="s">
        <v>1075</v>
      </c>
      <c r="K54" s="14" t="s">
        <v>1280</v>
      </c>
      <c r="L54" s="14" t="s">
        <v>1301</v>
      </c>
      <c r="M54" s="12" t="s">
        <v>1025</v>
      </c>
      <c r="N54" s="12" t="s">
        <v>1181</v>
      </c>
    </row>
    <row r="55" spans="1:14" s="34" customFormat="1" ht="49" thickBot="1">
      <c r="A55" s="308" t="s">
        <v>1662</v>
      </c>
      <c r="B55" s="315" t="s">
        <v>925</v>
      </c>
      <c r="C55" s="309">
        <v>50</v>
      </c>
      <c r="D55" s="309" t="s">
        <v>1394</v>
      </c>
      <c r="E55" s="310" t="s">
        <v>559</v>
      </c>
      <c r="F55" s="309">
        <v>2</v>
      </c>
      <c r="G55" s="309">
        <v>265</v>
      </c>
      <c r="H55" s="310">
        <v>40</v>
      </c>
      <c r="I55" s="310">
        <v>80</v>
      </c>
      <c r="J55" s="310" t="s">
        <v>1075</v>
      </c>
      <c r="K55" s="321" t="s">
        <v>1280</v>
      </c>
      <c r="L55" s="321" t="s">
        <v>1301</v>
      </c>
      <c r="M55" s="309" t="s">
        <v>1025</v>
      </c>
      <c r="N55" s="309" t="s">
        <v>1181</v>
      </c>
    </row>
    <row r="56" spans="1:14" s="34" customFormat="1" ht="49" thickTop="1">
      <c r="A56" s="76" t="s">
        <v>1643</v>
      </c>
      <c r="B56" s="109" t="s">
        <v>925</v>
      </c>
      <c r="C56" s="79">
        <v>50</v>
      </c>
      <c r="D56" s="79" t="s">
        <v>1394</v>
      </c>
      <c r="E56" s="32" t="s">
        <v>559</v>
      </c>
      <c r="F56" s="79">
        <v>2</v>
      </c>
      <c r="G56" s="79">
        <v>265</v>
      </c>
      <c r="H56" s="32">
        <v>40</v>
      </c>
      <c r="I56" s="32">
        <v>80</v>
      </c>
      <c r="J56" s="110" t="s">
        <v>1075</v>
      </c>
      <c r="K56" s="62" t="s">
        <v>1280</v>
      </c>
      <c r="L56" s="62" t="s">
        <v>1301</v>
      </c>
      <c r="M56" s="79" t="s">
        <v>1025</v>
      </c>
      <c r="N56" s="79" t="s">
        <v>1181</v>
      </c>
    </row>
    <row r="57" spans="1:14" s="34" customFormat="1" ht="48">
      <c r="A57" s="119" t="s">
        <v>1982</v>
      </c>
      <c r="B57" s="18" t="s">
        <v>1056</v>
      </c>
      <c r="C57" s="12">
        <v>45</v>
      </c>
      <c r="D57" s="12">
        <v>145</v>
      </c>
      <c r="E57" s="4" t="s">
        <v>1057</v>
      </c>
      <c r="F57" s="12">
        <v>2</v>
      </c>
      <c r="G57" s="12">
        <v>265</v>
      </c>
      <c r="H57" s="4">
        <v>60</v>
      </c>
      <c r="I57" s="4">
        <v>80</v>
      </c>
      <c r="J57" s="16" t="s">
        <v>1075</v>
      </c>
      <c r="K57" s="14" t="s">
        <v>1280</v>
      </c>
      <c r="L57" s="14"/>
      <c r="M57" s="12" t="s">
        <v>1273</v>
      </c>
      <c r="N57" s="12" t="s">
        <v>1181</v>
      </c>
    </row>
    <row r="58" spans="1:14" s="34" customFormat="1">
      <c r="A58" s="42"/>
      <c r="B58" s="18" t="s">
        <v>1424</v>
      </c>
      <c r="C58" s="12"/>
      <c r="D58" s="12">
        <v>100</v>
      </c>
      <c r="E58" s="4">
        <v>124</v>
      </c>
      <c r="F58" s="12"/>
      <c r="G58" s="12">
        <v>122</v>
      </c>
      <c r="H58" s="4">
        <v>60</v>
      </c>
      <c r="I58" s="4"/>
      <c r="J58" s="16" t="s">
        <v>1075</v>
      </c>
      <c r="K58" s="19"/>
      <c r="L58" s="19"/>
      <c r="M58" s="4"/>
      <c r="N58" s="4"/>
    </row>
    <row r="59" spans="1:14" s="34" customFormat="1" ht="36">
      <c r="A59" s="84" t="s">
        <v>641</v>
      </c>
      <c r="B59" s="18" t="s">
        <v>1924</v>
      </c>
      <c r="C59" s="12">
        <v>60</v>
      </c>
      <c r="D59" s="12">
        <v>135</v>
      </c>
      <c r="E59" s="4" t="s">
        <v>1380</v>
      </c>
      <c r="F59" s="12">
        <v>2</v>
      </c>
      <c r="G59" s="12" t="s">
        <v>1898</v>
      </c>
      <c r="H59" s="4" t="s">
        <v>1381</v>
      </c>
      <c r="I59" s="4">
        <v>70</v>
      </c>
      <c r="J59" s="16">
        <v>38</v>
      </c>
      <c r="K59" s="14" t="s">
        <v>285</v>
      </c>
      <c r="L59" s="14" t="s">
        <v>1301</v>
      </c>
      <c r="M59" s="4" t="s">
        <v>670</v>
      </c>
      <c r="N59" s="12" t="s">
        <v>1522</v>
      </c>
    </row>
    <row r="60" spans="1:14" s="34" customFormat="1">
      <c r="A60" s="87" t="s">
        <v>1340</v>
      </c>
      <c r="B60" s="6" t="s">
        <v>1160</v>
      </c>
      <c r="C60" s="12">
        <v>60</v>
      </c>
      <c r="D60" s="12">
        <v>170</v>
      </c>
      <c r="E60" s="4" t="s">
        <v>1911</v>
      </c>
      <c r="F60" s="12">
        <v>3</v>
      </c>
      <c r="G60" s="12">
        <v>265</v>
      </c>
      <c r="H60" s="4">
        <v>40</v>
      </c>
      <c r="I60" s="4"/>
      <c r="J60" s="16"/>
      <c r="K60" s="14" t="s">
        <v>285</v>
      </c>
      <c r="L60" s="14"/>
      <c r="M60" s="4"/>
      <c r="N60" s="4"/>
    </row>
    <row r="61" spans="1:14" s="34" customFormat="1" ht="36">
      <c r="A61" s="85" t="s">
        <v>144</v>
      </c>
      <c r="B61" s="6" t="s">
        <v>1924</v>
      </c>
      <c r="C61" s="12">
        <v>60</v>
      </c>
      <c r="D61" s="12">
        <v>140</v>
      </c>
      <c r="E61" s="4" t="s">
        <v>1380</v>
      </c>
      <c r="F61" s="12">
        <v>2</v>
      </c>
      <c r="G61" s="12" t="s">
        <v>1898</v>
      </c>
      <c r="H61" s="4" t="s">
        <v>1777</v>
      </c>
      <c r="I61" s="4">
        <v>70</v>
      </c>
      <c r="J61" s="16">
        <v>38</v>
      </c>
      <c r="K61" s="14" t="s">
        <v>285</v>
      </c>
      <c r="L61" s="14" t="s">
        <v>1301</v>
      </c>
      <c r="M61" s="4" t="s">
        <v>670</v>
      </c>
      <c r="N61" s="12" t="s">
        <v>1522</v>
      </c>
    </row>
    <row r="62" spans="1:14" s="34" customFormat="1">
      <c r="A62" s="87" t="s">
        <v>1340</v>
      </c>
      <c r="B62" s="6" t="s">
        <v>1160</v>
      </c>
      <c r="C62" s="12">
        <v>60</v>
      </c>
      <c r="D62" s="12">
        <v>170</v>
      </c>
      <c r="E62" s="4" t="s">
        <v>1911</v>
      </c>
      <c r="F62" s="12">
        <v>3</v>
      </c>
      <c r="G62" s="12">
        <v>265</v>
      </c>
      <c r="H62" s="4">
        <v>40</v>
      </c>
      <c r="I62" s="4"/>
      <c r="J62" s="16"/>
      <c r="K62" s="14" t="s">
        <v>285</v>
      </c>
      <c r="L62" s="14"/>
      <c r="M62" s="4"/>
      <c r="N62" s="4"/>
    </row>
    <row r="63" spans="1:14" s="34" customFormat="1" ht="36">
      <c r="A63" s="84" t="s">
        <v>847</v>
      </c>
      <c r="B63" s="6" t="s">
        <v>1924</v>
      </c>
      <c r="C63" s="12">
        <v>50</v>
      </c>
      <c r="D63" s="12">
        <v>115</v>
      </c>
      <c r="E63" s="4" t="s">
        <v>1776</v>
      </c>
      <c r="F63" s="12">
        <v>3</v>
      </c>
      <c r="G63" s="12" t="s">
        <v>1898</v>
      </c>
      <c r="H63" s="4" t="s">
        <v>1777</v>
      </c>
      <c r="I63" s="4">
        <v>70</v>
      </c>
      <c r="J63" s="16">
        <v>33</v>
      </c>
      <c r="K63" s="14"/>
      <c r="L63" s="14" t="s">
        <v>1301</v>
      </c>
      <c r="M63" s="4" t="s">
        <v>670</v>
      </c>
      <c r="N63" s="12" t="s">
        <v>1522</v>
      </c>
    </row>
    <row r="64" spans="1:14" s="34" customFormat="1" ht="36">
      <c r="A64" s="86"/>
      <c r="B64" s="111" t="s">
        <v>1317</v>
      </c>
      <c r="C64" s="80">
        <v>50</v>
      </c>
      <c r="D64" s="80">
        <v>115</v>
      </c>
      <c r="E64" s="78" t="s">
        <v>1776</v>
      </c>
      <c r="F64" s="80">
        <v>3</v>
      </c>
      <c r="G64" s="80">
        <v>268</v>
      </c>
      <c r="H64" s="78" t="s">
        <v>2149</v>
      </c>
      <c r="I64" s="78">
        <v>70</v>
      </c>
      <c r="J64" s="105">
        <v>33</v>
      </c>
      <c r="K64" s="64" t="s">
        <v>285</v>
      </c>
      <c r="L64" s="64"/>
      <c r="M64" s="78"/>
      <c r="N64" s="80" t="s">
        <v>1522</v>
      </c>
    </row>
    <row r="65" spans="1:14" s="34" customFormat="1" ht="36">
      <c r="A65" s="42"/>
      <c r="B65" s="6" t="s">
        <v>1909</v>
      </c>
      <c r="C65" s="12">
        <v>53</v>
      </c>
      <c r="D65" s="12">
        <v>120</v>
      </c>
      <c r="E65" s="4" t="s">
        <v>1910</v>
      </c>
      <c r="F65" s="12">
        <v>2</v>
      </c>
      <c r="G65" s="12">
        <v>262</v>
      </c>
      <c r="H65" s="4" t="s">
        <v>1381</v>
      </c>
      <c r="I65" s="4">
        <v>70</v>
      </c>
      <c r="J65" s="16">
        <v>37</v>
      </c>
      <c r="K65" s="14" t="s">
        <v>285</v>
      </c>
      <c r="L65" s="14"/>
      <c r="M65" s="4"/>
      <c r="N65" s="12" t="s">
        <v>1522</v>
      </c>
    </row>
    <row r="66" spans="1:14" s="34" customFormat="1" ht="48">
      <c r="A66" s="76" t="s">
        <v>1588</v>
      </c>
      <c r="B66" s="109" t="s">
        <v>925</v>
      </c>
      <c r="C66" s="79">
        <v>50</v>
      </c>
      <c r="D66" s="79" t="s">
        <v>1394</v>
      </c>
      <c r="E66" s="32" t="s">
        <v>559</v>
      </c>
      <c r="F66" s="79">
        <v>2</v>
      </c>
      <c r="G66" s="79">
        <v>265</v>
      </c>
      <c r="H66" s="32">
        <v>40</v>
      </c>
      <c r="I66" s="32">
        <v>80</v>
      </c>
      <c r="J66" s="110" t="s">
        <v>1075</v>
      </c>
      <c r="K66" s="62" t="s">
        <v>1280</v>
      </c>
      <c r="L66" s="62" t="s">
        <v>1301</v>
      </c>
      <c r="M66" s="79" t="s">
        <v>1025</v>
      </c>
      <c r="N66" s="79" t="s">
        <v>1181</v>
      </c>
    </row>
    <row r="67" spans="1:14" s="34" customFormat="1" ht="36">
      <c r="A67" s="27" t="s">
        <v>1200</v>
      </c>
      <c r="B67" s="6" t="s">
        <v>925</v>
      </c>
      <c r="C67" s="12">
        <v>50</v>
      </c>
      <c r="D67" s="12">
        <v>120</v>
      </c>
      <c r="E67" s="4" t="s">
        <v>559</v>
      </c>
      <c r="F67" s="12">
        <v>2</v>
      </c>
      <c r="G67" s="12">
        <v>265</v>
      </c>
      <c r="H67" s="4" t="s">
        <v>1379</v>
      </c>
      <c r="I67" s="4">
        <v>80</v>
      </c>
      <c r="J67" s="16" t="s">
        <v>1075</v>
      </c>
      <c r="K67" s="14" t="s">
        <v>1280</v>
      </c>
      <c r="L67" s="14" t="s">
        <v>1301</v>
      </c>
      <c r="M67" s="4" t="s">
        <v>670</v>
      </c>
      <c r="N67" s="12" t="s">
        <v>1181</v>
      </c>
    </row>
    <row r="68" spans="1:14" s="34" customFormat="1" ht="36">
      <c r="A68" s="27" t="s">
        <v>1438</v>
      </c>
      <c r="B68" s="6" t="s">
        <v>1706</v>
      </c>
      <c r="C68" s="12">
        <v>50</v>
      </c>
      <c r="D68" s="12">
        <v>120</v>
      </c>
      <c r="E68" s="4" t="s">
        <v>559</v>
      </c>
      <c r="F68" s="12">
        <v>2</v>
      </c>
      <c r="G68" s="12">
        <v>265</v>
      </c>
      <c r="H68" s="4" t="s">
        <v>1379</v>
      </c>
      <c r="I68" s="4">
        <v>80</v>
      </c>
      <c r="J68" s="16" t="s">
        <v>1075</v>
      </c>
      <c r="K68" s="14" t="s">
        <v>1280</v>
      </c>
      <c r="L68" s="14" t="s">
        <v>1301</v>
      </c>
      <c r="M68" s="4" t="s">
        <v>670</v>
      </c>
      <c r="N68" s="12" t="s">
        <v>1181</v>
      </c>
    </row>
    <row r="69" spans="1:14" s="34" customFormat="1" ht="36">
      <c r="A69" s="119" t="s">
        <v>1809</v>
      </c>
      <c r="B69" s="18" t="s">
        <v>667</v>
      </c>
      <c r="C69" s="12">
        <v>50</v>
      </c>
      <c r="D69" s="12">
        <v>130</v>
      </c>
      <c r="E69" s="4" t="s">
        <v>559</v>
      </c>
      <c r="F69" s="12">
        <v>2</v>
      </c>
      <c r="G69" s="12">
        <v>265</v>
      </c>
      <c r="H69" s="4">
        <v>40</v>
      </c>
      <c r="I69" s="4">
        <v>80</v>
      </c>
      <c r="J69" s="16" t="s">
        <v>1075</v>
      </c>
      <c r="K69" s="14" t="s">
        <v>1280</v>
      </c>
      <c r="L69" s="14" t="s">
        <v>1301</v>
      </c>
      <c r="M69" s="4" t="s">
        <v>670</v>
      </c>
      <c r="N69" s="12" t="s">
        <v>1181</v>
      </c>
    </row>
    <row r="70" spans="1:14" s="34" customFormat="1" ht="37" thickBot="1">
      <c r="A70" s="322"/>
      <c r="B70" s="315" t="s">
        <v>674</v>
      </c>
      <c r="C70" s="309">
        <v>50</v>
      </c>
      <c r="D70" s="309">
        <v>125</v>
      </c>
      <c r="E70" s="310" t="s">
        <v>2148</v>
      </c>
      <c r="F70" s="309">
        <v>3</v>
      </c>
      <c r="G70" s="309">
        <v>264</v>
      </c>
      <c r="H70" s="310" t="s">
        <v>2149</v>
      </c>
      <c r="I70" s="310">
        <v>75</v>
      </c>
      <c r="J70" s="310">
        <v>38</v>
      </c>
      <c r="K70" s="321" t="s">
        <v>1280</v>
      </c>
      <c r="L70" s="321"/>
      <c r="M70" s="310"/>
      <c r="N70" s="309" t="s">
        <v>1181</v>
      </c>
    </row>
    <row r="71" spans="1:14" ht="37" thickTop="1">
      <c r="A71" s="208" t="s">
        <v>2002</v>
      </c>
      <c r="B71" s="209" t="s">
        <v>1597</v>
      </c>
      <c r="C71" s="79">
        <v>50</v>
      </c>
      <c r="D71" s="79">
        <v>125</v>
      </c>
      <c r="E71" s="32" t="s">
        <v>2148</v>
      </c>
      <c r="F71" s="79">
        <v>3</v>
      </c>
      <c r="G71" s="79">
        <v>264</v>
      </c>
      <c r="H71" s="32" t="s">
        <v>2149</v>
      </c>
      <c r="I71" s="32">
        <v>75</v>
      </c>
      <c r="J71" s="110">
        <v>38</v>
      </c>
      <c r="K71" s="62" t="s">
        <v>285</v>
      </c>
      <c r="L71" s="62"/>
      <c r="M71" s="32"/>
      <c r="N71" s="79" t="s">
        <v>1522</v>
      </c>
    </row>
    <row r="72" spans="1:14" ht="36">
      <c r="A72" s="96"/>
      <c r="B72" s="18" t="s">
        <v>925</v>
      </c>
      <c r="C72" s="12">
        <v>50</v>
      </c>
      <c r="D72" s="12">
        <v>130</v>
      </c>
      <c r="E72" s="4" t="s">
        <v>559</v>
      </c>
      <c r="F72" s="12">
        <v>2</v>
      </c>
      <c r="G72" s="12">
        <v>265</v>
      </c>
      <c r="H72" s="4">
        <v>40</v>
      </c>
      <c r="I72" s="4">
        <v>80</v>
      </c>
      <c r="J72" s="16"/>
      <c r="K72" s="14" t="s">
        <v>1280</v>
      </c>
      <c r="L72" s="14" t="s">
        <v>1301</v>
      </c>
      <c r="M72" s="4" t="s">
        <v>670</v>
      </c>
      <c r="N72" s="12" t="s">
        <v>1181</v>
      </c>
    </row>
    <row r="73" spans="1:14" ht="36">
      <c r="A73" s="118" t="s">
        <v>1661</v>
      </c>
      <c r="B73" s="18" t="s">
        <v>1306</v>
      </c>
      <c r="C73" s="12">
        <v>50</v>
      </c>
      <c r="D73" s="12">
        <v>125</v>
      </c>
      <c r="E73" s="4" t="s">
        <v>2148</v>
      </c>
      <c r="F73" s="12">
        <v>3</v>
      </c>
      <c r="G73" s="12">
        <v>264</v>
      </c>
      <c r="H73" s="4" t="s">
        <v>2149</v>
      </c>
      <c r="I73" s="4">
        <v>75</v>
      </c>
      <c r="J73" s="16">
        <v>38</v>
      </c>
      <c r="K73" s="14" t="s">
        <v>285</v>
      </c>
      <c r="L73" s="14"/>
      <c r="M73" s="4"/>
      <c r="N73" s="12" t="s">
        <v>1522</v>
      </c>
    </row>
    <row r="74" spans="1:14" ht="36">
      <c r="A74" s="10"/>
      <c r="B74" s="18" t="s">
        <v>1706</v>
      </c>
      <c r="C74" s="12">
        <v>50</v>
      </c>
      <c r="D74" s="12">
        <v>125</v>
      </c>
      <c r="E74" s="4" t="s">
        <v>559</v>
      </c>
      <c r="F74" s="12">
        <v>2</v>
      </c>
      <c r="G74" s="12">
        <v>265</v>
      </c>
      <c r="H74" s="4" t="s">
        <v>2149</v>
      </c>
      <c r="I74" s="4">
        <v>80</v>
      </c>
      <c r="J74" s="16"/>
      <c r="K74" s="14" t="s">
        <v>1280</v>
      </c>
      <c r="L74" s="14" t="s">
        <v>1301</v>
      </c>
      <c r="M74" s="4" t="s">
        <v>670</v>
      </c>
      <c r="N74" s="12" t="s">
        <v>1181</v>
      </c>
    </row>
    <row r="75" spans="1:14" ht="36">
      <c r="A75" s="119" t="s">
        <v>290</v>
      </c>
      <c r="B75" s="18" t="s">
        <v>1590</v>
      </c>
      <c r="C75" s="12">
        <v>57</v>
      </c>
      <c r="D75" s="12">
        <v>145</v>
      </c>
      <c r="E75" s="4" t="s">
        <v>1707</v>
      </c>
      <c r="F75" s="12">
        <v>3</v>
      </c>
      <c r="G75" s="12" t="s">
        <v>1552</v>
      </c>
      <c r="H75" s="4" t="s">
        <v>1708</v>
      </c>
      <c r="I75" s="4">
        <v>60</v>
      </c>
      <c r="J75" s="16">
        <v>35</v>
      </c>
      <c r="K75" s="14" t="s">
        <v>1415</v>
      </c>
      <c r="L75" s="14" t="s">
        <v>1301</v>
      </c>
      <c r="M75" s="4" t="s">
        <v>670</v>
      </c>
      <c r="N75" s="12" t="s">
        <v>1522</v>
      </c>
    </row>
    <row r="76" spans="1:14" ht="36">
      <c r="A76" s="86"/>
      <c r="B76" s="18" t="s">
        <v>210</v>
      </c>
      <c r="C76" s="12">
        <v>50</v>
      </c>
      <c r="D76" s="12">
        <v>130</v>
      </c>
      <c r="E76" s="4" t="s">
        <v>1776</v>
      </c>
      <c r="F76" s="12">
        <v>3</v>
      </c>
      <c r="G76" s="12" t="s">
        <v>1502</v>
      </c>
      <c r="H76" s="4" t="s">
        <v>1777</v>
      </c>
      <c r="I76" s="4"/>
      <c r="J76" s="16"/>
      <c r="K76" s="14"/>
      <c r="L76" s="14"/>
      <c r="M76" s="4"/>
      <c r="N76" s="12" t="s">
        <v>1522</v>
      </c>
    </row>
    <row r="77" spans="1:14" ht="36">
      <c r="A77" s="42"/>
      <c r="B77" s="18" t="s">
        <v>1899</v>
      </c>
      <c r="C77" s="12">
        <v>62</v>
      </c>
      <c r="D77" s="12">
        <v>150</v>
      </c>
      <c r="E77" s="4" t="s">
        <v>1399</v>
      </c>
      <c r="F77" s="12">
        <v>3</v>
      </c>
      <c r="G77" s="12">
        <v>260</v>
      </c>
      <c r="H77" s="4" t="s">
        <v>1708</v>
      </c>
      <c r="I77" s="4">
        <v>60</v>
      </c>
      <c r="J77" s="16">
        <v>35</v>
      </c>
      <c r="K77" s="14" t="s">
        <v>1415</v>
      </c>
      <c r="L77" s="14"/>
      <c r="M77" s="4"/>
      <c r="N77" s="12" t="s">
        <v>1522</v>
      </c>
    </row>
    <row r="78" spans="1:14" ht="36">
      <c r="A78" s="8" t="s">
        <v>300</v>
      </c>
      <c r="B78" s="6" t="s">
        <v>1219</v>
      </c>
      <c r="C78" s="12">
        <v>57</v>
      </c>
      <c r="D78" s="12">
        <v>145</v>
      </c>
      <c r="E78" s="4" t="s">
        <v>1707</v>
      </c>
      <c r="F78" s="12">
        <v>3</v>
      </c>
      <c r="G78" s="12">
        <v>268</v>
      </c>
      <c r="H78" s="4" t="s">
        <v>1708</v>
      </c>
      <c r="I78" s="4">
        <v>60</v>
      </c>
      <c r="J78" s="16">
        <v>35</v>
      </c>
      <c r="K78" s="14" t="s">
        <v>1415</v>
      </c>
      <c r="L78" s="14"/>
      <c r="M78" s="4"/>
      <c r="N78" s="12" t="s">
        <v>1522</v>
      </c>
    </row>
    <row r="79" spans="1:14" ht="36">
      <c r="A79" s="118" t="s">
        <v>2139</v>
      </c>
      <c r="B79" s="18" t="s">
        <v>1178</v>
      </c>
      <c r="C79" s="12">
        <v>50</v>
      </c>
      <c r="D79" s="12">
        <v>130</v>
      </c>
      <c r="E79" s="4" t="s">
        <v>1776</v>
      </c>
      <c r="F79" s="12">
        <v>3</v>
      </c>
      <c r="G79" s="12" t="s">
        <v>1502</v>
      </c>
      <c r="H79" s="4" t="s">
        <v>1777</v>
      </c>
      <c r="I79" s="4">
        <v>70</v>
      </c>
      <c r="J79" s="16">
        <v>33</v>
      </c>
      <c r="K79" s="14" t="s">
        <v>1411</v>
      </c>
      <c r="L79" s="14"/>
      <c r="M79" s="4"/>
      <c r="N79" s="12" t="s">
        <v>1522</v>
      </c>
    </row>
    <row r="80" spans="1:14" ht="36">
      <c r="A80" s="15"/>
      <c r="B80" s="18" t="s">
        <v>1225</v>
      </c>
      <c r="C80" s="12">
        <v>57</v>
      </c>
      <c r="D80" s="12">
        <v>145</v>
      </c>
      <c r="E80" s="4" t="s">
        <v>1707</v>
      </c>
      <c r="F80" s="12">
        <v>3</v>
      </c>
      <c r="G80" s="12" t="s">
        <v>1560</v>
      </c>
      <c r="H80" s="4" t="s">
        <v>1708</v>
      </c>
      <c r="I80" s="4">
        <v>60</v>
      </c>
      <c r="J80" s="16">
        <v>35</v>
      </c>
      <c r="K80" s="14" t="s">
        <v>1415</v>
      </c>
      <c r="L80" s="14" t="s">
        <v>1301</v>
      </c>
      <c r="M80" s="4" t="s">
        <v>670</v>
      </c>
      <c r="N80" s="12" t="s">
        <v>1522</v>
      </c>
    </row>
    <row r="81" spans="1:14" ht="36">
      <c r="A81" s="15"/>
      <c r="B81" s="18" t="s">
        <v>1899</v>
      </c>
      <c r="C81" s="12">
        <v>62</v>
      </c>
      <c r="D81" s="12">
        <v>150</v>
      </c>
      <c r="E81" s="4" t="s">
        <v>1399</v>
      </c>
      <c r="F81" s="12">
        <v>3</v>
      </c>
      <c r="G81" s="12">
        <v>260</v>
      </c>
      <c r="H81" s="4" t="s">
        <v>2149</v>
      </c>
      <c r="I81" s="4">
        <v>60</v>
      </c>
      <c r="J81" s="16">
        <v>35</v>
      </c>
      <c r="K81" s="14" t="s">
        <v>1415</v>
      </c>
      <c r="L81" s="14"/>
      <c r="M81" s="4"/>
      <c r="N81" s="12" t="s">
        <v>1522</v>
      </c>
    </row>
    <row r="82" spans="1:14" ht="36">
      <c r="A82" s="118" t="s">
        <v>1842</v>
      </c>
      <c r="B82" s="6" t="s">
        <v>1597</v>
      </c>
      <c r="C82" s="12">
        <v>50</v>
      </c>
      <c r="D82" s="12">
        <v>125</v>
      </c>
      <c r="E82" s="4" t="s">
        <v>2148</v>
      </c>
      <c r="F82" s="12">
        <v>3</v>
      </c>
      <c r="G82" s="12">
        <v>264</v>
      </c>
      <c r="H82" s="4" t="s">
        <v>2149</v>
      </c>
      <c r="I82" s="4">
        <v>75</v>
      </c>
      <c r="J82" s="16">
        <v>38</v>
      </c>
      <c r="K82" s="14" t="s">
        <v>285</v>
      </c>
      <c r="L82" s="14"/>
      <c r="M82" s="4"/>
      <c r="N82" s="12" t="s">
        <v>1522</v>
      </c>
    </row>
    <row r="83" spans="1:14" ht="36">
      <c r="A83" s="15"/>
      <c r="B83" s="6" t="s">
        <v>1706</v>
      </c>
      <c r="C83" s="12">
        <v>50</v>
      </c>
      <c r="D83" s="12">
        <v>125</v>
      </c>
      <c r="E83" s="4" t="s">
        <v>559</v>
      </c>
      <c r="F83" s="12">
        <v>2</v>
      </c>
      <c r="G83" s="12">
        <v>265</v>
      </c>
      <c r="H83" s="4" t="s">
        <v>2149</v>
      </c>
      <c r="I83" s="4">
        <v>80</v>
      </c>
      <c r="J83" s="16" t="s">
        <v>1075</v>
      </c>
      <c r="K83" s="14" t="s">
        <v>1280</v>
      </c>
      <c r="L83" s="14" t="s">
        <v>1301</v>
      </c>
      <c r="M83" s="4" t="s">
        <v>670</v>
      </c>
      <c r="N83" s="12" t="s">
        <v>1181</v>
      </c>
    </row>
    <row r="84" spans="1:14" ht="36">
      <c r="A84" s="118" t="s">
        <v>1754</v>
      </c>
      <c r="B84" s="18" t="s">
        <v>1183</v>
      </c>
      <c r="C84" s="12">
        <v>50</v>
      </c>
      <c r="D84" s="12">
        <v>125</v>
      </c>
      <c r="E84" s="4" t="s">
        <v>559</v>
      </c>
      <c r="F84" s="12">
        <v>2</v>
      </c>
      <c r="G84" s="12">
        <v>265</v>
      </c>
      <c r="H84" s="4">
        <v>40</v>
      </c>
      <c r="I84" s="4">
        <v>80</v>
      </c>
      <c r="J84" s="16" t="s">
        <v>1075</v>
      </c>
      <c r="K84" s="14" t="s">
        <v>1280</v>
      </c>
      <c r="L84" s="14" t="s">
        <v>1301</v>
      </c>
      <c r="M84" s="4" t="s">
        <v>670</v>
      </c>
      <c r="N84" s="12" t="s">
        <v>1181</v>
      </c>
    </row>
    <row r="85" spans="1:14" ht="36">
      <c r="A85" s="111" t="s">
        <v>1406</v>
      </c>
      <c r="B85" s="6" t="s">
        <v>1924</v>
      </c>
      <c r="C85" s="12">
        <v>50</v>
      </c>
      <c r="D85" s="12">
        <v>130</v>
      </c>
      <c r="E85" s="4" t="s">
        <v>1776</v>
      </c>
      <c r="F85" s="12">
        <v>3</v>
      </c>
      <c r="G85" s="12" t="s">
        <v>1502</v>
      </c>
      <c r="H85" s="4" t="s">
        <v>1777</v>
      </c>
      <c r="I85" s="4">
        <v>70</v>
      </c>
      <c r="J85" s="16">
        <v>33</v>
      </c>
      <c r="K85" s="14" t="s">
        <v>1411</v>
      </c>
      <c r="L85" s="14" t="s">
        <v>1301</v>
      </c>
      <c r="M85" s="4" t="s">
        <v>670</v>
      </c>
      <c r="N85" s="12" t="s">
        <v>1522</v>
      </c>
    </row>
    <row r="86" spans="1:14" ht="36">
      <c r="A86" s="137" t="s">
        <v>1179</v>
      </c>
      <c r="B86" s="6" t="s">
        <v>1529</v>
      </c>
      <c r="C86" s="12" t="s">
        <v>1530</v>
      </c>
      <c r="D86" s="12" t="s">
        <v>1294</v>
      </c>
      <c r="E86" s="12" t="s">
        <v>177</v>
      </c>
      <c r="F86" s="12" t="s">
        <v>178</v>
      </c>
      <c r="G86" s="12" t="s">
        <v>211</v>
      </c>
      <c r="H86" s="12" t="s">
        <v>700</v>
      </c>
      <c r="I86" s="12" t="s">
        <v>662</v>
      </c>
      <c r="J86" s="16">
        <v>33</v>
      </c>
      <c r="K86" s="14" t="s">
        <v>1411</v>
      </c>
      <c r="L86" s="14" t="s">
        <v>2104</v>
      </c>
      <c r="M86" s="4" t="s">
        <v>670</v>
      </c>
      <c r="N86" s="12" t="s">
        <v>1522</v>
      </c>
    </row>
    <row r="87" spans="1:14">
      <c r="A87" s="84" t="s">
        <v>631</v>
      </c>
      <c r="K87" s="107"/>
      <c r="L87" s="107"/>
      <c r="M87" s="4"/>
      <c r="N87" s="4"/>
    </row>
    <row r="88" spans="1:14" ht="36">
      <c r="A88" s="119" t="s">
        <v>205</v>
      </c>
      <c r="B88" s="18" t="s">
        <v>925</v>
      </c>
      <c r="C88" s="12">
        <v>50</v>
      </c>
      <c r="D88" s="12">
        <v>125</v>
      </c>
      <c r="E88" s="4" t="s">
        <v>559</v>
      </c>
      <c r="F88" s="12">
        <v>2</v>
      </c>
      <c r="G88" s="12">
        <v>265</v>
      </c>
      <c r="H88" s="4">
        <v>40</v>
      </c>
      <c r="I88" s="12">
        <v>80</v>
      </c>
      <c r="J88" s="16" t="s">
        <v>1075</v>
      </c>
      <c r="K88" s="14" t="s">
        <v>1280</v>
      </c>
      <c r="L88" s="14" t="s">
        <v>1301</v>
      </c>
      <c r="M88" s="12" t="s">
        <v>670</v>
      </c>
      <c r="N88" s="12" t="s">
        <v>1181</v>
      </c>
    </row>
    <row r="89" spans="1:14" ht="36">
      <c r="A89" s="86"/>
      <c r="B89" s="18" t="s">
        <v>925</v>
      </c>
      <c r="C89" s="12">
        <v>50</v>
      </c>
      <c r="D89" s="12">
        <v>125</v>
      </c>
      <c r="E89" s="4" t="s">
        <v>2148</v>
      </c>
      <c r="F89" s="12">
        <v>3</v>
      </c>
      <c r="G89" s="12">
        <v>264</v>
      </c>
      <c r="H89" s="4" t="s">
        <v>2149</v>
      </c>
      <c r="I89" s="4">
        <v>75</v>
      </c>
      <c r="J89" s="16">
        <v>38</v>
      </c>
      <c r="K89" s="14" t="s">
        <v>1280</v>
      </c>
      <c r="L89" s="14"/>
      <c r="M89" s="4"/>
      <c r="N89" s="12" t="s">
        <v>1181</v>
      </c>
    </row>
    <row r="90" spans="1:14" ht="36">
      <c r="A90" s="119" t="s">
        <v>773</v>
      </c>
      <c r="B90" s="6" t="s">
        <v>1655</v>
      </c>
      <c r="C90" s="12">
        <v>50</v>
      </c>
      <c r="D90" s="12">
        <v>125</v>
      </c>
      <c r="E90" s="4" t="s">
        <v>2148</v>
      </c>
      <c r="F90" s="12">
        <v>3</v>
      </c>
      <c r="G90" s="12" t="s">
        <v>1028</v>
      </c>
      <c r="H90" s="4" t="s">
        <v>2149</v>
      </c>
      <c r="I90" s="4">
        <v>75</v>
      </c>
      <c r="J90" s="16">
        <v>38</v>
      </c>
      <c r="K90" s="14" t="s">
        <v>285</v>
      </c>
      <c r="L90" s="14" t="s">
        <v>1301</v>
      </c>
      <c r="M90" s="4" t="s">
        <v>670</v>
      </c>
      <c r="N90" s="12" t="s">
        <v>1522</v>
      </c>
    </row>
    <row r="91" spans="1:14" ht="36">
      <c r="A91" s="42"/>
      <c r="B91" s="6" t="s">
        <v>2106</v>
      </c>
      <c r="C91" s="12">
        <v>48</v>
      </c>
      <c r="D91" s="12">
        <v>130</v>
      </c>
      <c r="E91" s="4" t="s">
        <v>1910</v>
      </c>
      <c r="F91" s="12">
        <v>2</v>
      </c>
      <c r="G91" s="12">
        <v>262</v>
      </c>
      <c r="H91" s="4" t="s">
        <v>2149</v>
      </c>
      <c r="I91" s="4">
        <v>75</v>
      </c>
      <c r="J91" s="16">
        <v>38</v>
      </c>
      <c r="K91" s="14" t="s">
        <v>285</v>
      </c>
      <c r="L91" s="14"/>
      <c r="M91" s="4"/>
      <c r="N91" s="12" t="s">
        <v>1522</v>
      </c>
    </row>
    <row r="92" spans="1:14" ht="36">
      <c r="A92" s="119" t="s">
        <v>1493</v>
      </c>
      <c r="B92" s="18" t="s">
        <v>1924</v>
      </c>
      <c r="C92" s="12">
        <v>50</v>
      </c>
      <c r="D92" s="12">
        <v>125</v>
      </c>
      <c r="E92" s="4" t="s">
        <v>2148</v>
      </c>
      <c r="F92" s="12">
        <v>3</v>
      </c>
      <c r="G92" s="12" t="s">
        <v>1028</v>
      </c>
      <c r="H92" s="4" t="s">
        <v>2149</v>
      </c>
      <c r="I92" s="4">
        <v>75</v>
      </c>
      <c r="J92" s="16"/>
      <c r="K92" s="19"/>
      <c r="L92" s="16" t="s">
        <v>1301</v>
      </c>
      <c r="M92" s="30" t="s">
        <v>670</v>
      </c>
      <c r="N92" s="12" t="s">
        <v>1522</v>
      </c>
    </row>
    <row r="93" spans="1:14" ht="36">
      <c r="A93" s="85"/>
      <c r="B93" s="18" t="s">
        <v>1539</v>
      </c>
      <c r="C93" s="12">
        <v>50</v>
      </c>
      <c r="D93" s="12">
        <v>130</v>
      </c>
      <c r="E93" s="4" t="s">
        <v>1776</v>
      </c>
      <c r="F93" s="12">
        <v>2</v>
      </c>
      <c r="G93" s="12" t="s">
        <v>1933</v>
      </c>
      <c r="H93" s="4" t="s">
        <v>1777</v>
      </c>
      <c r="I93" s="4">
        <v>70</v>
      </c>
      <c r="J93" s="16">
        <v>33</v>
      </c>
      <c r="K93" s="19"/>
      <c r="L93" s="16" t="s">
        <v>2104</v>
      </c>
      <c r="M93" s="30" t="s">
        <v>1410</v>
      </c>
      <c r="N93" s="12" t="s">
        <v>1522</v>
      </c>
    </row>
    <row r="94" spans="1:14" ht="36">
      <c r="A94" s="76"/>
      <c r="B94" s="6" t="s">
        <v>1031</v>
      </c>
      <c r="C94" s="12">
        <v>48</v>
      </c>
      <c r="D94" s="12">
        <v>125</v>
      </c>
      <c r="E94" s="4" t="s">
        <v>1776</v>
      </c>
      <c r="F94" s="12">
        <v>2</v>
      </c>
      <c r="G94" s="12" t="s">
        <v>1933</v>
      </c>
      <c r="H94" s="4" t="s">
        <v>1777</v>
      </c>
      <c r="I94" s="4">
        <v>70</v>
      </c>
      <c r="J94" s="16">
        <v>33</v>
      </c>
      <c r="K94" s="14" t="s">
        <v>1411</v>
      </c>
      <c r="L94" s="14" t="s">
        <v>2104</v>
      </c>
      <c r="M94" s="4" t="s">
        <v>670</v>
      </c>
      <c r="N94" s="12" t="s">
        <v>1522</v>
      </c>
    </row>
    <row r="95" spans="1:14" ht="36">
      <c r="A95" s="27" t="s">
        <v>1801</v>
      </c>
      <c r="B95" s="6" t="s">
        <v>1481</v>
      </c>
      <c r="C95" s="12">
        <v>57</v>
      </c>
      <c r="D95" s="12">
        <v>145</v>
      </c>
      <c r="E95" s="4" t="s">
        <v>1707</v>
      </c>
      <c r="F95" s="12">
        <v>3</v>
      </c>
      <c r="G95" s="12">
        <v>268</v>
      </c>
      <c r="H95" s="4" t="s">
        <v>1708</v>
      </c>
      <c r="I95" s="4">
        <v>60</v>
      </c>
      <c r="J95" s="16">
        <v>35</v>
      </c>
      <c r="K95" s="14" t="s">
        <v>1415</v>
      </c>
      <c r="L95" s="14"/>
      <c r="M95" s="4"/>
      <c r="N95" s="12" t="s">
        <v>1522</v>
      </c>
    </row>
    <row r="96" spans="1:14" ht="36">
      <c r="A96" s="119" t="s">
        <v>1363</v>
      </c>
      <c r="B96" s="6" t="s">
        <v>1306</v>
      </c>
      <c r="C96" s="12">
        <v>50</v>
      </c>
      <c r="D96" s="12">
        <v>125</v>
      </c>
      <c r="E96" s="4" t="s">
        <v>2148</v>
      </c>
      <c r="F96" s="12">
        <v>3</v>
      </c>
      <c r="G96" s="12">
        <v>264</v>
      </c>
      <c r="H96" s="4" t="s">
        <v>2149</v>
      </c>
      <c r="I96" s="4">
        <v>75</v>
      </c>
      <c r="J96" s="16">
        <v>38</v>
      </c>
      <c r="K96" s="14" t="s">
        <v>285</v>
      </c>
      <c r="L96" s="14"/>
      <c r="M96" s="4"/>
      <c r="N96" s="12" t="s">
        <v>1522</v>
      </c>
    </row>
    <row r="97" spans="1:14" ht="36">
      <c r="A97" s="42"/>
      <c r="B97" s="6" t="s">
        <v>1706</v>
      </c>
      <c r="C97" s="12">
        <v>50</v>
      </c>
      <c r="D97" s="12">
        <v>130</v>
      </c>
      <c r="E97" s="4" t="s">
        <v>559</v>
      </c>
      <c r="F97" s="12">
        <v>2</v>
      </c>
      <c r="G97" s="12">
        <v>265</v>
      </c>
      <c r="H97" s="4" t="s">
        <v>2149</v>
      </c>
      <c r="I97" s="4">
        <v>80</v>
      </c>
      <c r="J97" s="16" t="s">
        <v>1075</v>
      </c>
      <c r="K97" s="14" t="s">
        <v>1280</v>
      </c>
      <c r="L97" s="14"/>
      <c r="M97" s="4"/>
      <c r="N97" s="12" t="s">
        <v>1181</v>
      </c>
    </row>
    <row r="98" spans="1:14" ht="36">
      <c r="A98" s="84" t="s">
        <v>1596</v>
      </c>
      <c r="B98" s="210" t="s">
        <v>1655</v>
      </c>
      <c r="C98" s="80">
        <v>50</v>
      </c>
      <c r="D98" s="80">
        <v>130</v>
      </c>
      <c r="E98" s="78" t="s">
        <v>2148</v>
      </c>
      <c r="F98" s="80">
        <v>3</v>
      </c>
      <c r="G98" s="80">
        <v>264</v>
      </c>
      <c r="H98" s="78" t="s">
        <v>2149</v>
      </c>
      <c r="I98" s="78">
        <v>75</v>
      </c>
      <c r="J98" s="105">
        <v>38</v>
      </c>
      <c r="K98" s="64" t="s">
        <v>1411</v>
      </c>
      <c r="L98" s="64"/>
      <c r="M98" s="78"/>
      <c r="N98" s="80" t="s">
        <v>1522</v>
      </c>
    </row>
    <row r="99" spans="1:14" ht="36">
      <c r="A99" s="85"/>
      <c r="B99" s="6" t="s">
        <v>2106</v>
      </c>
      <c r="C99" s="12">
        <v>48</v>
      </c>
      <c r="D99" s="12">
        <v>130</v>
      </c>
      <c r="E99" s="4" t="s">
        <v>1910</v>
      </c>
      <c r="F99" s="12">
        <v>2</v>
      </c>
      <c r="G99" s="12">
        <v>262</v>
      </c>
      <c r="H99" s="4" t="s">
        <v>2149</v>
      </c>
      <c r="I99" s="4">
        <v>75</v>
      </c>
      <c r="J99" s="4">
        <v>38</v>
      </c>
      <c r="K99" s="36" t="s">
        <v>1411</v>
      </c>
      <c r="L99" s="36"/>
      <c r="M99" s="4"/>
      <c r="N99" s="12" t="s">
        <v>1522</v>
      </c>
    </row>
    <row r="100" spans="1:14" ht="37" thickBot="1">
      <c r="A100" s="322"/>
      <c r="B100" s="315" t="s">
        <v>1178</v>
      </c>
      <c r="C100" s="309">
        <v>50</v>
      </c>
      <c r="D100" s="309">
        <v>150</v>
      </c>
      <c r="E100" s="310" t="s">
        <v>1776</v>
      </c>
      <c r="F100" s="309">
        <v>3</v>
      </c>
      <c r="G100" s="309" t="s">
        <v>1502</v>
      </c>
      <c r="H100" s="310" t="s">
        <v>1777</v>
      </c>
      <c r="I100" s="310">
        <v>70</v>
      </c>
      <c r="J100" s="310">
        <v>33</v>
      </c>
      <c r="K100" s="321" t="s">
        <v>1411</v>
      </c>
      <c r="L100" s="321"/>
      <c r="M100" s="310"/>
      <c r="N100" s="309" t="s">
        <v>1522</v>
      </c>
    </row>
    <row r="101" spans="1:14" ht="37" thickTop="1">
      <c r="A101" s="208" t="s">
        <v>543</v>
      </c>
      <c r="B101" s="109" t="s">
        <v>2150</v>
      </c>
      <c r="C101" s="79">
        <v>57</v>
      </c>
      <c r="D101" s="79">
        <v>152</v>
      </c>
      <c r="E101" s="32" t="s">
        <v>1776</v>
      </c>
      <c r="F101" s="79">
        <v>3</v>
      </c>
      <c r="G101" s="79" t="s">
        <v>1560</v>
      </c>
      <c r="H101" s="32" t="s">
        <v>1708</v>
      </c>
      <c r="I101" s="32">
        <v>60</v>
      </c>
      <c r="J101" s="110">
        <v>35</v>
      </c>
      <c r="K101" s="62" t="s">
        <v>1416</v>
      </c>
      <c r="L101" s="62" t="s">
        <v>2104</v>
      </c>
      <c r="M101" s="32" t="s">
        <v>1561</v>
      </c>
      <c r="N101" s="79" t="s">
        <v>1522</v>
      </c>
    </row>
    <row r="102" spans="1:14" ht="36">
      <c r="A102" s="10"/>
      <c r="B102" s="6" t="s">
        <v>1029</v>
      </c>
      <c r="C102" s="12">
        <v>45</v>
      </c>
      <c r="D102" s="12">
        <v>152</v>
      </c>
      <c r="E102" s="4" t="s">
        <v>1910</v>
      </c>
      <c r="F102" s="12">
        <v>2</v>
      </c>
      <c r="G102" s="12" t="s">
        <v>1030</v>
      </c>
      <c r="H102" s="4" t="s">
        <v>2149</v>
      </c>
      <c r="I102" s="4">
        <v>60</v>
      </c>
      <c r="J102" s="16">
        <v>35</v>
      </c>
      <c r="K102" s="14" t="s">
        <v>1416</v>
      </c>
      <c r="L102" s="14" t="s">
        <v>2104</v>
      </c>
      <c r="M102" s="4"/>
      <c r="N102" s="12" t="s">
        <v>1522</v>
      </c>
    </row>
    <row r="103" spans="1:14" ht="36">
      <c r="A103" s="6" t="s">
        <v>672</v>
      </c>
      <c r="B103" s="6" t="s">
        <v>1481</v>
      </c>
      <c r="C103" s="12">
        <v>52</v>
      </c>
      <c r="D103" s="12">
        <v>152</v>
      </c>
      <c r="E103" s="4" t="s">
        <v>1910</v>
      </c>
      <c r="F103" s="12">
        <v>2</v>
      </c>
      <c r="G103" s="12" t="s">
        <v>1030</v>
      </c>
      <c r="H103" s="4" t="s">
        <v>2149</v>
      </c>
      <c r="I103" s="4">
        <v>60</v>
      </c>
      <c r="J103" s="16">
        <v>35</v>
      </c>
      <c r="K103" s="14" t="s">
        <v>1416</v>
      </c>
      <c r="L103" s="14" t="s">
        <v>2104</v>
      </c>
      <c r="M103" s="12" t="s">
        <v>1545</v>
      </c>
      <c r="N103" s="12" t="s">
        <v>1522</v>
      </c>
    </row>
    <row r="104" spans="1:14" ht="36">
      <c r="A104" s="119" t="s">
        <v>2082</v>
      </c>
      <c r="B104" s="6" t="s">
        <v>1317</v>
      </c>
      <c r="C104" s="12">
        <v>50</v>
      </c>
      <c r="D104" s="12">
        <v>130</v>
      </c>
      <c r="E104" s="4" t="s">
        <v>1776</v>
      </c>
      <c r="F104" s="12">
        <v>2</v>
      </c>
      <c r="G104" s="12" t="s">
        <v>1933</v>
      </c>
      <c r="H104" s="4" t="s">
        <v>1777</v>
      </c>
      <c r="I104" s="4">
        <v>70</v>
      </c>
      <c r="J104" s="16">
        <v>33</v>
      </c>
      <c r="K104" s="14" t="s">
        <v>1411</v>
      </c>
      <c r="L104" s="14" t="s">
        <v>2104</v>
      </c>
      <c r="M104" s="30" t="s">
        <v>1410</v>
      </c>
      <c r="N104" s="12" t="s">
        <v>1522</v>
      </c>
    </row>
    <row r="105" spans="1:14" ht="36">
      <c r="A105" s="86"/>
      <c r="B105" s="6" t="s">
        <v>1326</v>
      </c>
      <c r="C105" s="12">
        <v>50</v>
      </c>
      <c r="D105" s="12">
        <v>130</v>
      </c>
      <c r="E105" s="4" t="s">
        <v>1776</v>
      </c>
      <c r="F105" s="12">
        <v>3</v>
      </c>
      <c r="G105" s="12">
        <v>268</v>
      </c>
      <c r="H105" s="4" t="s">
        <v>1777</v>
      </c>
      <c r="I105" s="4">
        <v>70</v>
      </c>
      <c r="J105" s="16">
        <v>33</v>
      </c>
      <c r="K105" s="14" t="s">
        <v>1411</v>
      </c>
      <c r="L105" s="14" t="s">
        <v>2104</v>
      </c>
      <c r="M105" s="4"/>
      <c r="N105" s="12" t="s">
        <v>1522</v>
      </c>
    </row>
    <row r="106" spans="1:14" ht="36">
      <c r="A106" s="76"/>
      <c r="B106" s="6" t="s">
        <v>1031</v>
      </c>
      <c r="C106" s="12">
        <v>48</v>
      </c>
      <c r="D106" s="12">
        <v>125</v>
      </c>
      <c r="E106" s="4" t="s">
        <v>1776</v>
      </c>
      <c r="F106" s="12">
        <v>2</v>
      </c>
      <c r="G106" s="12" t="s">
        <v>1933</v>
      </c>
      <c r="H106" s="4" t="s">
        <v>1777</v>
      </c>
      <c r="I106" s="4">
        <v>70</v>
      </c>
      <c r="J106" s="16">
        <v>33</v>
      </c>
      <c r="K106" s="14" t="s">
        <v>1411</v>
      </c>
      <c r="L106" s="14" t="s">
        <v>2104</v>
      </c>
      <c r="M106" s="4" t="s">
        <v>670</v>
      </c>
      <c r="N106" s="12" t="s">
        <v>1522</v>
      </c>
    </row>
    <row r="107" spans="1:14" ht="37" thickBot="1">
      <c r="A107" s="308" t="s">
        <v>1206</v>
      </c>
      <c r="B107" s="315" t="s">
        <v>1909</v>
      </c>
      <c r="C107" s="309">
        <v>48</v>
      </c>
      <c r="D107" s="309">
        <v>130</v>
      </c>
      <c r="E107" s="310" t="s">
        <v>1910</v>
      </c>
      <c r="F107" s="309">
        <v>3</v>
      </c>
      <c r="G107" s="309" t="s">
        <v>1934</v>
      </c>
      <c r="H107" s="310" t="s">
        <v>2149</v>
      </c>
      <c r="I107" s="310">
        <v>70</v>
      </c>
      <c r="J107" s="310">
        <v>33</v>
      </c>
      <c r="K107" s="321" t="s">
        <v>1411</v>
      </c>
      <c r="L107" s="321" t="s">
        <v>2104</v>
      </c>
      <c r="M107" s="316" t="s">
        <v>1935</v>
      </c>
      <c r="N107" s="309" t="s">
        <v>1522</v>
      </c>
    </row>
    <row r="108" spans="1:14" s="7" customFormat="1" ht="13" thickTop="1"/>
    <row r="109" spans="1:14">
      <c r="A109" s="88" t="s">
        <v>1316</v>
      </c>
      <c r="C109" s="28"/>
      <c r="D109" s="28"/>
      <c r="E109" s="28"/>
      <c r="F109" s="28"/>
    </row>
    <row r="110" spans="1:14">
      <c r="A110" s="88" t="s">
        <v>2056</v>
      </c>
      <c r="C110" s="28"/>
      <c r="D110" s="28"/>
      <c r="E110" s="28"/>
      <c r="F110" s="28"/>
    </row>
    <row r="111" spans="1:14">
      <c r="A111" s="88" t="s">
        <v>1253</v>
      </c>
      <c r="C111" s="28"/>
      <c r="D111" s="28"/>
      <c r="E111" s="28"/>
      <c r="F111" s="28"/>
    </row>
    <row r="112" spans="1:14">
      <c r="A112" s="88" t="s">
        <v>1550</v>
      </c>
      <c r="C112" s="28"/>
      <c r="D112" s="28"/>
      <c r="E112" s="28"/>
      <c r="F112" s="28"/>
    </row>
    <row r="113" spans="1:6">
      <c r="A113" s="88" t="s">
        <v>856</v>
      </c>
      <c r="C113" s="28"/>
      <c r="D113" s="28"/>
      <c r="E113" s="28"/>
      <c r="F113" s="28"/>
    </row>
    <row r="114" spans="1:6">
      <c r="A114" s="88" t="s">
        <v>1832</v>
      </c>
      <c r="C114" s="28"/>
      <c r="D114" s="28"/>
      <c r="E114" s="28"/>
      <c r="F114" s="28"/>
    </row>
    <row r="115" spans="1:6">
      <c r="A115" s="88"/>
      <c r="C115" s="117"/>
      <c r="D115" s="117"/>
      <c r="E115" s="28"/>
      <c r="F115" s="117"/>
    </row>
    <row r="116" spans="1:6">
      <c r="A116" s="89" t="s">
        <v>1439</v>
      </c>
      <c r="C116" s="28"/>
      <c r="D116" s="28"/>
      <c r="E116" s="28"/>
      <c r="F116" s="28"/>
    </row>
    <row r="117" spans="1:6">
      <c r="A117" s="88"/>
      <c r="C117" s="117"/>
      <c r="D117" s="117"/>
      <c r="E117" s="28"/>
      <c r="F117" s="117"/>
    </row>
    <row r="118" spans="1:6">
      <c r="A118" s="88" t="s">
        <v>1985</v>
      </c>
      <c r="C118" s="28"/>
      <c r="D118" s="28"/>
      <c r="E118" s="28"/>
      <c r="F118" s="28"/>
    </row>
  </sheetData>
  <mergeCells count="3">
    <mergeCell ref="E1:G1"/>
    <mergeCell ref="C1:D1"/>
    <mergeCell ref="A11:A12"/>
  </mergeCells>
  <phoneticPr fontId="6" type="noConversion"/>
  <pageMargins left="0.43307086614173229" right="0.43307086614173229" top="0.43307086614173229" bottom="0.62992125984251968" header="0.27559055118110237" footer="0.43307086614173229"/>
  <headerFooter>
    <oddHeader>&amp;L&amp;9LA GUZZITHÈQUE&amp;C&amp;9&amp;A&amp;R&amp;9&amp;D</oddHeader>
    <oddFooter>&amp;L&amp;9LA GUZZITHÈQUE&amp;C&amp;9&amp;P/&amp;N&amp;R&amp;9&amp;F</oddFooter>
  </headerFooter>
  <rowBreaks count="1" manualBreakCount="1">
    <brk id="97"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B85"/>
  <sheetViews>
    <sheetView zoomScale="125" workbookViewId="0">
      <pane ySplit="1" topLeftCell="A2" activePane="bottomLeft" state="frozenSplit"/>
      <selection pane="bottomLeft" activeCell="A83" sqref="A83:B83"/>
    </sheetView>
  </sheetViews>
  <sheetFormatPr baseColWidth="10" defaultRowHeight="12" x14ac:dyDescent="0"/>
  <cols>
    <col min="1" max="1" width="26.83203125" style="3" customWidth="1"/>
    <col min="2" max="2" width="21.6640625" style="3" customWidth="1"/>
    <col min="3" max="3" width="25.6640625" style="3" customWidth="1"/>
    <col min="4" max="16384" width="10.83203125" style="3"/>
  </cols>
  <sheetData>
    <row r="1" spans="1:2" s="34" customFormat="1" ht="24">
      <c r="A1" s="323" t="s">
        <v>1207</v>
      </c>
      <c r="B1" s="38" t="s">
        <v>2154</v>
      </c>
    </row>
    <row r="2" spans="1:2" s="34" customFormat="1">
      <c r="A2" s="27" t="s">
        <v>814</v>
      </c>
      <c r="B2" s="37" t="s">
        <v>1310</v>
      </c>
    </row>
    <row r="3" spans="1:2" s="34" customFormat="1">
      <c r="A3" s="27" t="s">
        <v>328</v>
      </c>
      <c r="B3" s="37" t="s">
        <v>247</v>
      </c>
    </row>
    <row r="4" spans="1:2" s="34" customFormat="1">
      <c r="A4" s="27" t="s">
        <v>1940</v>
      </c>
      <c r="B4" s="36" t="s">
        <v>247</v>
      </c>
    </row>
    <row r="5" spans="1:2" s="34" customFormat="1">
      <c r="A5" s="27" t="s">
        <v>651</v>
      </c>
      <c r="B5" s="36" t="s">
        <v>255</v>
      </c>
    </row>
    <row r="6" spans="1:2" s="34" customFormat="1">
      <c r="A6" s="27" t="s">
        <v>358</v>
      </c>
      <c r="B6" s="37" t="s">
        <v>1310</v>
      </c>
    </row>
    <row r="7" spans="1:2" s="34" customFormat="1">
      <c r="A7" s="27" t="s">
        <v>326</v>
      </c>
      <c r="B7" s="36" t="s">
        <v>247</v>
      </c>
    </row>
    <row r="8" spans="1:2" s="34" customFormat="1">
      <c r="A8" s="27" t="s">
        <v>310</v>
      </c>
      <c r="B8" s="36" t="s">
        <v>255</v>
      </c>
    </row>
    <row r="9" spans="1:2" s="34" customFormat="1">
      <c r="A9" s="27" t="s">
        <v>1093</v>
      </c>
      <c r="B9" s="37" t="s">
        <v>1310</v>
      </c>
    </row>
    <row r="10" spans="1:2" s="34" customFormat="1">
      <c r="A10" s="27" t="s">
        <v>176</v>
      </c>
      <c r="B10" s="36" t="s">
        <v>255</v>
      </c>
    </row>
    <row r="11" spans="1:2" s="34" customFormat="1">
      <c r="A11" s="27" t="s">
        <v>517</v>
      </c>
      <c r="B11" s="36" t="s">
        <v>247</v>
      </c>
    </row>
    <row r="12" spans="1:2" s="34" customFormat="1">
      <c r="A12" s="27" t="s">
        <v>1927</v>
      </c>
      <c r="B12" s="136" t="s">
        <v>247</v>
      </c>
    </row>
    <row r="13" spans="1:2" s="34" customFormat="1">
      <c r="A13" s="27" t="s">
        <v>259</v>
      </c>
      <c r="B13" s="36" t="s">
        <v>255</v>
      </c>
    </row>
    <row r="14" spans="1:2" s="34" customFormat="1">
      <c r="A14" s="27" t="s">
        <v>1973</v>
      </c>
      <c r="B14" s="36" t="s">
        <v>247</v>
      </c>
    </row>
    <row r="15" spans="1:2" s="34" customFormat="1">
      <c r="A15" s="27" t="s">
        <v>193</v>
      </c>
      <c r="B15" s="36"/>
    </row>
    <row r="16" spans="1:2" s="34" customFormat="1" ht="24">
      <c r="A16" s="27" t="s">
        <v>808</v>
      </c>
      <c r="B16" s="37" t="s">
        <v>719</v>
      </c>
    </row>
    <row r="17" spans="1:2" s="34" customFormat="1" ht="13" thickBot="1">
      <c r="A17" s="263" t="s">
        <v>1295</v>
      </c>
      <c r="B17" s="276" t="s">
        <v>255</v>
      </c>
    </row>
    <row r="18" spans="1:2" s="34" customFormat="1" ht="13" thickTop="1">
      <c r="A18" s="76" t="s">
        <v>260</v>
      </c>
      <c r="B18" s="211" t="s">
        <v>1310</v>
      </c>
    </row>
    <row r="19" spans="1:2" s="34" customFormat="1">
      <c r="A19" s="76" t="s">
        <v>329</v>
      </c>
      <c r="B19" s="211" t="s">
        <v>247</v>
      </c>
    </row>
    <row r="20" spans="1:2" s="34" customFormat="1">
      <c r="A20" s="27" t="s">
        <v>1941</v>
      </c>
      <c r="B20" s="36" t="s">
        <v>247</v>
      </c>
    </row>
    <row r="21" spans="1:2" s="34" customFormat="1">
      <c r="A21" s="27" t="s">
        <v>617</v>
      </c>
      <c r="B21" s="37" t="s">
        <v>1310</v>
      </c>
    </row>
    <row r="22" spans="1:2" s="34" customFormat="1">
      <c r="A22" s="27" t="s">
        <v>653</v>
      </c>
      <c r="B22" s="36" t="s">
        <v>255</v>
      </c>
    </row>
    <row r="23" spans="1:2" s="34" customFormat="1">
      <c r="A23" s="27" t="s">
        <v>652</v>
      </c>
      <c r="B23" s="36" t="s">
        <v>247</v>
      </c>
    </row>
    <row r="24" spans="1:2" s="34" customFormat="1">
      <c r="A24" s="27" t="s">
        <v>1002</v>
      </c>
      <c r="B24" s="36" t="s">
        <v>255</v>
      </c>
    </row>
    <row r="25" spans="1:2" s="34" customFormat="1">
      <c r="A25" s="27" t="s">
        <v>1174</v>
      </c>
      <c r="B25" s="36" t="s">
        <v>247</v>
      </c>
    </row>
    <row r="26" spans="1:2" s="34" customFormat="1">
      <c r="A26" s="27" t="s">
        <v>1926</v>
      </c>
      <c r="B26" s="36" t="s">
        <v>247</v>
      </c>
    </row>
    <row r="27" spans="1:2" s="34" customFormat="1" ht="13" thickBot="1">
      <c r="A27" s="263" t="s">
        <v>576</v>
      </c>
      <c r="B27" s="276" t="s">
        <v>255</v>
      </c>
    </row>
    <row r="28" spans="1:2" s="34" customFormat="1" ht="13" thickTop="1">
      <c r="A28" s="76" t="s">
        <v>767</v>
      </c>
      <c r="B28" s="212" t="s">
        <v>1551</v>
      </c>
    </row>
    <row r="29" spans="1:2" s="34" customFormat="1">
      <c r="A29" s="76" t="s">
        <v>766</v>
      </c>
      <c r="B29" s="36" t="s">
        <v>1302</v>
      </c>
    </row>
    <row r="30" spans="1:2" s="34" customFormat="1">
      <c r="A30" s="76" t="s">
        <v>1598</v>
      </c>
      <c r="B30" s="36" t="s">
        <v>1551</v>
      </c>
    </row>
    <row r="31" spans="1:2" s="34" customFormat="1">
      <c r="A31" s="76" t="s">
        <v>322</v>
      </c>
      <c r="B31" s="36" t="s">
        <v>1302</v>
      </c>
    </row>
    <row r="32" spans="1:2" s="34" customFormat="1">
      <c r="A32" s="27" t="s">
        <v>1599</v>
      </c>
      <c r="B32" s="36" t="s">
        <v>1551</v>
      </c>
    </row>
    <row r="33" spans="1:2" s="34" customFormat="1" ht="24">
      <c r="A33" s="27" t="s">
        <v>605</v>
      </c>
      <c r="B33" s="37" t="s">
        <v>721</v>
      </c>
    </row>
    <row r="34" spans="1:2" s="34" customFormat="1">
      <c r="A34" s="27" t="s">
        <v>575</v>
      </c>
      <c r="B34" s="134" t="s">
        <v>1551</v>
      </c>
    </row>
    <row r="35" spans="1:2" s="34" customFormat="1">
      <c r="A35" s="27" t="s">
        <v>370</v>
      </c>
      <c r="B35" s="36" t="s">
        <v>1551</v>
      </c>
    </row>
    <row r="36" spans="1:2" s="34" customFormat="1">
      <c r="A36" s="76" t="s">
        <v>411</v>
      </c>
      <c r="B36" s="36" t="s">
        <v>1551</v>
      </c>
    </row>
    <row r="37" spans="1:2" s="34" customFormat="1">
      <c r="A37" s="76" t="s">
        <v>591</v>
      </c>
      <c r="B37" s="36" t="s">
        <v>1302</v>
      </c>
    </row>
    <row r="38" spans="1:2" s="34" customFormat="1">
      <c r="A38" s="27" t="s">
        <v>588</v>
      </c>
      <c r="B38" s="36" t="s">
        <v>1551</v>
      </c>
    </row>
    <row r="39" spans="1:2">
      <c r="A39" s="27" t="s">
        <v>786</v>
      </c>
      <c r="B39" s="36" t="s">
        <v>1302</v>
      </c>
    </row>
    <row r="40" spans="1:2">
      <c r="A40" s="27" t="s">
        <v>1495</v>
      </c>
      <c r="B40" s="36"/>
    </row>
    <row r="41" spans="1:2" ht="13" thickBot="1">
      <c r="A41" s="263" t="s">
        <v>1296</v>
      </c>
      <c r="B41" s="276" t="s">
        <v>1551</v>
      </c>
    </row>
    <row r="42" spans="1:2" ht="13" thickTop="1">
      <c r="A42" s="76" t="s">
        <v>534</v>
      </c>
      <c r="B42" s="212" t="s">
        <v>1551</v>
      </c>
    </row>
    <row r="43" spans="1:2">
      <c r="A43" s="13" t="s">
        <v>381</v>
      </c>
      <c r="B43" s="36" t="s">
        <v>1551</v>
      </c>
    </row>
    <row r="44" spans="1:2">
      <c r="A44" s="27" t="s">
        <v>988</v>
      </c>
      <c r="B44" s="36" t="s">
        <v>1551</v>
      </c>
    </row>
    <row r="45" spans="1:2">
      <c r="A45" s="27" t="s">
        <v>65</v>
      </c>
      <c r="B45" s="36" t="s">
        <v>1551</v>
      </c>
    </row>
    <row r="46" spans="1:2">
      <c r="A46" s="27" t="s">
        <v>597</v>
      </c>
      <c r="B46" s="36" t="s">
        <v>1551</v>
      </c>
    </row>
    <row r="47" spans="1:2">
      <c r="A47" s="27" t="s">
        <v>598</v>
      </c>
      <c r="B47" s="36" t="s">
        <v>1551</v>
      </c>
    </row>
    <row r="48" spans="1:2" ht="13" thickBot="1">
      <c r="A48" s="263" t="s">
        <v>599</v>
      </c>
      <c r="B48" s="276" t="s">
        <v>1551</v>
      </c>
    </row>
    <row r="49" spans="1:2" ht="13" thickTop="1">
      <c r="A49" s="76" t="s">
        <v>779</v>
      </c>
      <c r="B49" s="212" t="s">
        <v>780</v>
      </c>
    </row>
    <row r="50" spans="1:2">
      <c r="A50" s="27" t="s">
        <v>267</v>
      </c>
      <c r="B50" s="36" t="s">
        <v>780</v>
      </c>
    </row>
    <row r="51" spans="1:2">
      <c r="A51" s="27" t="s">
        <v>2162</v>
      </c>
      <c r="B51" s="36" t="s">
        <v>1417</v>
      </c>
    </row>
    <row r="52" spans="1:2">
      <c r="A52" s="27" t="s">
        <v>1660</v>
      </c>
      <c r="B52" s="36" t="s">
        <v>1417</v>
      </c>
    </row>
    <row r="53" spans="1:2" ht="13" thickBot="1">
      <c r="A53" s="263" t="s">
        <v>1662</v>
      </c>
      <c r="B53" s="276" t="s">
        <v>1414</v>
      </c>
    </row>
    <row r="54" spans="1:2" ht="13" thickTop="1">
      <c r="A54" s="76" t="s">
        <v>1643</v>
      </c>
      <c r="B54" s="212" t="s">
        <v>1413</v>
      </c>
    </row>
    <row r="55" spans="1:2">
      <c r="A55" s="27" t="s">
        <v>1982</v>
      </c>
      <c r="B55" s="36" t="s">
        <v>1730</v>
      </c>
    </row>
    <row r="56" spans="1:2">
      <c r="A56" s="27" t="s">
        <v>641</v>
      </c>
      <c r="B56" s="36" t="s">
        <v>1413</v>
      </c>
    </row>
    <row r="57" spans="1:2">
      <c r="A57" s="27" t="s">
        <v>144</v>
      </c>
      <c r="B57" s="36" t="s">
        <v>1413</v>
      </c>
    </row>
    <row r="58" spans="1:2">
      <c r="A58" s="27" t="s">
        <v>847</v>
      </c>
      <c r="B58" s="36" t="s">
        <v>1413</v>
      </c>
    </row>
    <row r="59" spans="1:2">
      <c r="A59" s="27" t="s">
        <v>1588</v>
      </c>
      <c r="B59" s="36" t="s">
        <v>1413</v>
      </c>
    </row>
    <row r="60" spans="1:2">
      <c r="A60" s="27" t="s">
        <v>1200</v>
      </c>
      <c r="B60" s="36" t="s">
        <v>1414</v>
      </c>
    </row>
    <row r="61" spans="1:2">
      <c r="A61" s="27" t="s">
        <v>1438</v>
      </c>
      <c r="B61" s="36" t="s">
        <v>1414</v>
      </c>
    </row>
    <row r="62" spans="1:2" ht="13" thickBot="1">
      <c r="A62" s="263" t="s">
        <v>1809</v>
      </c>
      <c r="B62" s="276" t="s">
        <v>1414</v>
      </c>
    </row>
    <row r="63" spans="1:2" ht="13" thickTop="1">
      <c r="A63" s="76" t="s">
        <v>2002</v>
      </c>
      <c r="B63" s="216" t="s">
        <v>1414</v>
      </c>
    </row>
    <row r="64" spans="1:2">
      <c r="A64" s="27" t="s">
        <v>1661</v>
      </c>
      <c r="B64" s="36" t="s">
        <v>1414</v>
      </c>
    </row>
    <row r="65" spans="1:2" ht="24">
      <c r="A65" s="83" t="s">
        <v>290</v>
      </c>
      <c r="B65" s="37" t="s">
        <v>578</v>
      </c>
    </row>
    <row r="66" spans="1:2">
      <c r="A66" s="27" t="s">
        <v>300</v>
      </c>
      <c r="B66" s="36" t="s">
        <v>1413</v>
      </c>
    </row>
    <row r="67" spans="1:2">
      <c r="A67" s="27" t="s">
        <v>1608</v>
      </c>
      <c r="B67" s="36" t="s">
        <v>1413</v>
      </c>
    </row>
    <row r="68" spans="1:2">
      <c r="A68" s="135" t="s">
        <v>1371</v>
      </c>
      <c r="B68" s="134" t="s">
        <v>1414</v>
      </c>
    </row>
    <row r="69" spans="1:2">
      <c r="A69" s="27" t="s">
        <v>1842</v>
      </c>
      <c r="B69" s="36" t="s">
        <v>1414</v>
      </c>
    </row>
    <row r="70" spans="1:2">
      <c r="A70" s="27" t="s">
        <v>1754</v>
      </c>
      <c r="B70" s="36" t="s">
        <v>1414</v>
      </c>
    </row>
    <row r="71" spans="1:2">
      <c r="A71" s="27" t="s">
        <v>181</v>
      </c>
      <c r="B71" s="36" t="s">
        <v>1414</v>
      </c>
    </row>
    <row r="72" spans="1:2">
      <c r="A72" s="27" t="s">
        <v>635</v>
      </c>
      <c r="B72" s="36" t="s">
        <v>1414</v>
      </c>
    </row>
    <row r="73" spans="1:2">
      <c r="A73" s="27" t="s">
        <v>631</v>
      </c>
      <c r="B73" s="36" t="s">
        <v>1414</v>
      </c>
    </row>
    <row r="74" spans="1:2">
      <c r="A74" s="27" t="s">
        <v>205</v>
      </c>
      <c r="B74" s="36" t="s">
        <v>1414</v>
      </c>
    </row>
    <row r="75" spans="1:2">
      <c r="A75" s="27" t="s">
        <v>2099</v>
      </c>
      <c r="B75" s="36" t="s">
        <v>1414</v>
      </c>
    </row>
    <row r="76" spans="1:2">
      <c r="A76" s="27" t="s">
        <v>1601</v>
      </c>
      <c r="B76" s="36" t="s">
        <v>1413</v>
      </c>
    </row>
    <row r="77" spans="1:2">
      <c r="A77" s="27" t="s">
        <v>1731</v>
      </c>
      <c r="B77" s="36" t="s">
        <v>1414</v>
      </c>
    </row>
    <row r="78" spans="1:2">
      <c r="A78" s="27" t="s">
        <v>1205</v>
      </c>
      <c r="B78" s="36"/>
    </row>
    <row r="79" spans="1:2">
      <c r="A79" s="27" t="s">
        <v>1363</v>
      </c>
      <c r="B79" s="36" t="s">
        <v>1414</v>
      </c>
    </row>
    <row r="80" spans="1:2">
      <c r="A80" s="27" t="s">
        <v>1596</v>
      </c>
      <c r="B80" s="36" t="s">
        <v>1414</v>
      </c>
    </row>
    <row r="82" spans="1:2">
      <c r="A82" s="1026" t="s">
        <v>720</v>
      </c>
      <c r="B82" s="1027"/>
    </row>
    <row r="83" spans="1:2" ht="106" customHeight="1">
      <c r="A83" s="1022" t="s">
        <v>2025</v>
      </c>
      <c r="B83" s="1023"/>
    </row>
    <row r="85" spans="1:2" ht="32" customHeight="1">
      <c r="A85" s="1024" t="s">
        <v>623</v>
      </c>
      <c r="B85" s="1025"/>
    </row>
  </sheetData>
  <mergeCells count="3">
    <mergeCell ref="A83:B83"/>
    <mergeCell ref="A85:B85"/>
    <mergeCell ref="A82:B82"/>
  </mergeCells>
  <phoneticPr fontId="6" type="noConversion"/>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62"/>
  <sheetViews>
    <sheetView zoomScale="125" zoomScaleNormal="125" zoomScalePageLayoutView="125" workbookViewId="0">
      <pane ySplit="1" topLeftCell="A47" activePane="bottomLeft" state="frozenSplit"/>
      <selection pane="bottomLeft" activeCell="A16" sqref="A16"/>
    </sheetView>
  </sheetViews>
  <sheetFormatPr baseColWidth="10" defaultRowHeight="12" x14ac:dyDescent="0"/>
  <cols>
    <col min="1" max="1" width="34.33203125" style="816" bestFit="1" customWidth="1"/>
    <col min="2" max="2" width="7" style="28" bestFit="1" customWidth="1"/>
    <col min="3" max="3" width="15.83203125" style="28" bestFit="1" customWidth="1"/>
    <col min="4" max="4" width="10.6640625" style="28" customWidth="1"/>
    <col min="5" max="5" width="74.1640625" style="7" bestFit="1" customWidth="1"/>
    <col min="6" max="16384" width="10.83203125" style="7"/>
  </cols>
  <sheetData>
    <row r="1" spans="1:5" s="811" customFormat="1" ht="24">
      <c r="A1" s="458" t="s">
        <v>1207</v>
      </c>
      <c r="B1" s="38" t="s">
        <v>1246</v>
      </c>
      <c r="C1" s="38" t="s">
        <v>2442</v>
      </c>
      <c r="D1" s="38" t="s">
        <v>2443</v>
      </c>
      <c r="E1" s="38" t="s">
        <v>2453</v>
      </c>
    </row>
    <row r="2" spans="1:5" s="811" customFormat="1">
      <c r="A2" s="83" t="s">
        <v>1483</v>
      </c>
      <c r="B2" s="37"/>
      <c r="C2" s="37" t="s">
        <v>2497</v>
      </c>
      <c r="D2" s="37" t="s">
        <v>2498</v>
      </c>
      <c r="E2" s="823" t="s">
        <v>2470</v>
      </c>
    </row>
    <row r="3" spans="1:5" s="811" customFormat="1">
      <c r="A3" s="83" t="s">
        <v>1810</v>
      </c>
      <c r="B3" s="37"/>
      <c r="C3" s="37" t="s">
        <v>2497</v>
      </c>
      <c r="D3" s="37" t="s">
        <v>2498</v>
      </c>
      <c r="E3" s="823" t="s">
        <v>2470</v>
      </c>
    </row>
    <row r="4" spans="1:5" s="811" customFormat="1">
      <c r="A4" s="83" t="s">
        <v>1136</v>
      </c>
      <c r="B4" s="36"/>
      <c r="C4" s="824" t="s">
        <v>2499</v>
      </c>
      <c r="D4" s="824" t="s">
        <v>2500</v>
      </c>
      <c r="E4" s="817"/>
    </row>
    <row r="5" spans="1:5" s="811" customFormat="1">
      <c r="A5" s="83" t="s">
        <v>1613</v>
      </c>
      <c r="B5" s="36"/>
      <c r="C5" s="824" t="s">
        <v>2499</v>
      </c>
      <c r="D5" s="817"/>
      <c r="E5" s="817"/>
    </row>
    <row r="6" spans="1:5" s="811" customFormat="1">
      <c r="A6" s="83" t="s">
        <v>777</v>
      </c>
      <c r="B6" s="36"/>
      <c r="C6" s="824" t="s">
        <v>2501</v>
      </c>
      <c r="D6" s="817"/>
      <c r="E6" s="817"/>
    </row>
    <row r="7" spans="1:5" s="811" customFormat="1">
      <c r="A7" s="83" t="s">
        <v>2503</v>
      </c>
      <c r="B7" s="36"/>
      <c r="C7" s="831" t="s">
        <v>2497</v>
      </c>
      <c r="D7" s="817"/>
      <c r="E7" s="817"/>
    </row>
    <row r="8" spans="1:5" s="811" customFormat="1" ht="48">
      <c r="A8" s="812" t="s">
        <v>2495</v>
      </c>
      <c r="B8" s="37"/>
      <c r="C8" s="824" t="s">
        <v>2501</v>
      </c>
      <c r="D8" s="824" t="s">
        <v>2494</v>
      </c>
      <c r="E8" s="817"/>
    </row>
    <row r="9" spans="1:5" s="811" customFormat="1">
      <c r="A9" s="812" t="s">
        <v>2502</v>
      </c>
      <c r="B9" s="37"/>
      <c r="C9" s="824" t="s">
        <v>2501</v>
      </c>
      <c r="D9" s="824"/>
      <c r="E9" s="817"/>
    </row>
    <row r="10" spans="1:5" s="811" customFormat="1">
      <c r="A10" s="83" t="s">
        <v>779</v>
      </c>
      <c r="B10" s="36"/>
      <c r="C10" s="824" t="s">
        <v>2501</v>
      </c>
      <c r="D10" s="817"/>
      <c r="E10" s="817"/>
    </row>
    <row r="11" spans="1:5" s="811" customFormat="1">
      <c r="A11" s="83" t="s">
        <v>2445</v>
      </c>
      <c r="B11" s="36"/>
      <c r="C11" s="817"/>
      <c r="D11" s="817"/>
      <c r="E11" s="817"/>
    </row>
    <row r="12" spans="1:5" s="811" customFormat="1">
      <c r="A12" s="83" t="s">
        <v>2446</v>
      </c>
      <c r="B12" s="37"/>
      <c r="C12" s="817"/>
      <c r="D12" s="817"/>
      <c r="E12" s="817"/>
    </row>
    <row r="13" spans="1:5" s="811" customFormat="1">
      <c r="A13" s="83"/>
      <c r="B13" s="36"/>
      <c r="C13" s="817"/>
      <c r="D13" s="817"/>
      <c r="E13" s="817"/>
    </row>
    <row r="14" spans="1:5" s="811" customFormat="1">
      <c r="A14" s="83" t="s">
        <v>2447</v>
      </c>
      <c r="B14" s="36"/>
      <c r="C14" s="817"/>
      <c r="D14" s="817"/>
      <c r="E14" s="817"/>
    </row>
    <row r="15" spans="1:5" s="811" customFormat="1">
      <c r="A15" s="83"/>
      <c r="B15" s="136"/>
      <c r="C15" s="817"/>
      <c r="D15" s="817"/>
      <c r="E15" s="817"/>
    </row>
    <row r="16" spans="1:5" s="811" customFormat="1">
      <c r="A16" s="83" t="s">
        <v>2448</v>
      </c>
      <c r="B16" s="36"/>
      <c r="C16" s="817"/>
      <c r="D16" s="817"/>
      <c r="E16" s="817"/>
    </row>
    <row r="17" spans="1:5" s="811" customFormat="1">
      <c r="A17" s="83"/>
      <c r="B17" s="36"/>
      <c r="C17" s="817"/>
      <c r="D17" s="817"/>
      <c r="E17" s="817"/>
    </row>
    <row r="18" spans="1:5" s="811" customFormat="1">
      <c r="A18" s="83" t="s">
        <v>2449</v>
      </c>
      <c r="B18" s="36"/>
      <c r="C18" s="817"/>
      <c r="D18" s="817"/>
      <c r="E18" s="817"/>
    </row>
    <row r="19" spans="1:5" s="811" customFormat="1" ht="13" thickBot="1">
      <c r="A19" s="813"/>
      <c r="B19" s="274"/>
      <c r="C19" s="274"/>
      <c r="D19" s="274"/>
      <c r="E19" s="269"/>
    </row>
    <row r="20" spans="1:5" s="811" customFormat="1" ht="13" thickTop="1">
      <c r="A20" s="814" t="s">
        <v>779</v>
      </c>
      <c r="B20" s="211"/>
      <c r="C20" s="826" t="s">
        <v>2451</v>
      </c>
      <c r="D20" s="211" t="s">
        <v>2465</v>
      </c>
      <c r="E20" s="211"/>
    </row>
    <row r="21" spans="1:5" s="811" customFormat="1">
      <c r="A21" s="814" t="s">
        <v>2444</v>
      </c>
      <c r="B21" s="211"/>
      <c r="C21" s="827" t="s">
        <v>2451</v>
      </c>
      <c r="D21" s="824" t="s">
        <v>2465</v>
      </c>
      <c r="E21" s="817"/>
    </row>
    <row r="22" spans="1:5" s="811" customFormat="1">
      <c r="A22" s="83" t="s">
        <v>2162</v>
      </c>
      <c r="B22" s="808"/>
      <c r="C22" s="827" t="s">
        <v>2451</v>
      </c>
      <c r="D22" s="824" t="s">
        <v>2465</v>
      </c>
      <c r="E22" s="818" t="s">
        <v>2466</v>
      </c>
    </row>
    <row r="23" spans="1:5" s="811" customFormat="1" ht="13" thickBot="1">
      <c r="A23" s="813"/>
      <c r="B23" s="276"/>
      <c r="C23" s="276"/>
      <c r="D23" s="276"/>
      <c r="E23" s="276"/>
    </row>
    <row r="24" spans="1:5" s="811" customFormat="1" ht="13" thickTop="1">
      <c r="A24" s="814">
        <v>850</v>
      </c>
      <c r="B24" s="212"/>
      <c r="C24" s="212" t="s">
        <v>2451</v>
      </c>
      <c r="D24" s="212"/>
      <c r="E24" s="212"/>
    </row>
    <row r="25" spans="1:5" s="811" customFormat="1" ht="26">
      <c r="A25" s="814" t="s">
        <v>1809</v>
      </c>
      <c r="B25" s="36"/>
      <c r="C25" s="824" t="s">
        <v>2451</v>
      </c>
      <c r="D25" s="817"/>
      <c r="E25" s="819" t="s">
        <v>2467</v>
      </c>
    </row>
    <row r="26" spans="1:5" s="811" customFormat="1" ht="13">
      <c r="A26" s="814" t="s">
        <v>2460</v>
      </c>
      <c r="B26" s="36"/>
      <c r="C26" s="824" t="s">
        <v>2462</v>
      </c>
      <c r="D26" s="817"/>
      <c r="E26" s="820"/>
    </row>
    <row r="27" spans="1:5" s="811" customFormat="1">
      <c r="A27" s="814" t="s">
        <v>2461</v>
      </c>
      <c r="B27" s="36"/>
      <c r="C27" s="824" t="s">
        <v>2462</v>
      </c>
      <c r="D27" s="817"/>
      <c r="E27" s="817"/>
    </row>
    <row r="28" spans="1:5" s="811" customFormat="1">
      <c r="A28" s="814" t="s">
        <v>277</v>
      </c>
      <c r="B28" s="36"/>
      <c r="C28" s="824" t="s">
        <v>2462</v>
      </c>
      <c r="D28" s="817"/>
      <c r="E28" s="817"/>
    </row>
    <row r="29" spans="1:5" ht="13" thickBot="1">
      <c r="A29" s="813"/>
      <c r="B29" s="276"/>
      <c r="C29" s="276"/>
      <c r="D29" s="276"/>
      <c r="E29" s="276"/>
    </row>
    <row r="30" spans="1:5" ht="13" thickTop="1">
      <c r="A30" s="814">
        <v>940</v>
      </c>
      <c r="B30" s="212"/>
      <c r="C30" s="825" t="s">
        <v>2451</v>
      </c>
      <c r="D30" s="212"/>
      <c r="E30" s="212"/>
    </row>
    <row r="31" spans="1:5" ht="13" thickBot="1">
      <c r="A31" s="813"/>
      <c r="B31" s="276"/>
      <c r="C31" s="276"/>
      <c r="D31" s="276"/>
      <c r="E31" s="276"/>
    </row>
    <row r="32" spans="1:5" ht="13" thickTop="1">
      <c r="A32" s="814">
        <v>1000</v>
      </c>
      <c r="B32" s="212"/>
      <c r="C32" s="212" t="s">
        <v>2451</v>
      </c>
      <c r="D32" s="212"/>
      <c r="E32" s="212"/>
    </row>
    <row r="33" spans="1:5">
      <c r="A33" s="83" t="s">
        <v>2458</v>
      </c>
      <c r="B33" s="36" t="s">
        <v>2463</v>
      </c>
      <c r="C33" s="806" t="s">
        <v>2451</v>
      </c>
      <c r="D33" s="806" t="s">
        <v>2464</v>
      </c>
      <c r="E33" s="26"/>
    </row>
    <row r="34" spans="1:5">
      <c r="A34" s="83" t="s">
        <v>679</v>
      </c>
      <c r="B34" s="36" t="s">
        <v>2463</v>
      </c>
      <c r="C34" s="806" t="s">
        <v>2451</v>
      </c>
      <c r="D34" s="806" t="s">
        <v>2464</v>
      </c>
      <c r="E34" s="26"/>
    </row>
    <row r="35" spans="1:5" ht="13">
      <c r="A35" s="83" t="s">
        <v>787</v>
      </c>
      <c r="B35" s="36" t="s">
        <v>2463</v>
      </c>
      <c r="C35" s="806" t="s">
        <v>2451</v>
      </c>
      <c r="D35" s="806" t="s">
        <v>2464</v>
      </c>
      <c r="E35" s="809"/>
    </row>
    <row r="36" spans="1:5">
      <c r="A36" s="83" t="s">
        <v>2459</v>
      </c>
      <c r="B36" s="36" t="s">
        <v>2463</v>
      </c>
      <c r="C36" s="806" t="s">
        <v>2454</v>
      </c>
      <c r="D36" s="806" t="s">
        <v>2464</v>
      </c>
      <c r="E36" s="26"/>
    </row>
    <row r="37" spans="1:5" ht="13" thickBot="1">
      <c r="A37" s="813"/>
      <c r="B37" s="276"/>
      <c r="C37" s="276"/>
      <c r="D37" s="276"/>
      <c r="E37" s="276"/>
    </row>
    <row r="38" spans="1:5" ht="13" thickTop="1">
      <c r="A38" s="814" t="s">
        <v>2450</v>
      </c>
      <c r="B38" s="212"/>
      <c r="C38" s="212" t="s">
        <v>2451</v>
      </c>
      <c r="D38" s="212"/>
      <c r="E38" s="212"/>
    </row>
    <row r="39" spans="1:5">
      <c r="A39" s="83" t="s">
        <v>2452</v>
      </c>
      <c r="B39" s="36"/>
      <c r="C39" s="806" t="s">
        <v>2454</v>
      </c>
      <c r="D39" s="806" t="s">
        <v>2481</v>
      </c>
      <c r="E39" s="26"/>
    </row>
    <row r="40" spans="1:5" ht="13">
      <c r="A40" s="83" t="s">
        <v>2468</v>
      </c>
      <c r="B40" s="36"/>
      <c r="C40" s="806" t="s">
        <v>2451</v>
      </c>
      <c r="D40" s="806" t="s">
        <v>2469</v>
      </c>
      <c r="E40" s="821" t="s">
        <v>2470</v>
      </c>
    </row>
    <row r="41" spans="1:5" ht="13">
      <c r="A41" s="83" t="s">
        <v>586</v>
      </c>
      <c r="B41" s="36"/>
      <c r="C41" s="806" t="s">
        <v>2451</v>
      </c>
      <c r="D41" s="806" t="s">
        <v>2471</v>
      </c>
      <c r="E41" s="821" t="s">
        <v>2472</v>
      </c>
    </row>
    <row r="42" spans="1:5" ht="13">
      <c r="A42" s="83" t="s">
        <v>789</v>
      </c>
      <c r="B42" s="36" t="s">
        <v>2463</v>
      </c>
      <c r="C42" s="806" t="s">
        <v>2451</v>
      </c>
      <c r="D42" s="806" t="s">
        <v>2464</v>
      </c>
      <c r="E42" s="821"/>
    </row>
    <row r="43" spans="1:5" ht="26">
      <c r="A43" s="83" t="s">
        <v>2478</v>
      </c>
      <c r="B43" s="36"/>
      <c r="C43" s="806" t="s">
        <v>2451</v>
      </c>
      <c r="D43" s="806" t="s">
        <v>2471</v>
      </c>
      <c r="E43" s="810" t="s">
        <v>2482</v>
      </c>
    </row>
    <row r="44" spans="1:5" ht="13">
      <c r="A44" s="83" t="s">
        <v>2478</v>
      </c>
      <c r="B44" s="36"/>
      <c r="C44" s="806" t="s">
        <v>2451</v>
      </c>
      <c r="D44" s="806" t="s">
        <v>2481</v>
      </c>
      <c r="E44" s="810" t="s">
        <v>2492</v>
      </c>
    </row>
    <row r="45" spans="1:5" ht="26">
      <c r="A45" s="815" t="s">
        <v>2479</v>
      </c>
      <c r="B45" s="36"/>
      <c r="C45" s="806" t="s">
        <v>2451</v>
      </c>
      <c r="D45" s="806" t="s">
        <v>2471</v>
      </c>
      <c r="E45" s="810" t="s">
        <v>2483</v>
      </c>
    </row>
    <row r="46" spans="1:5" ht="26">
      <c r="A46" s="815" t="s">
        <v>2479</v>
      </c>
      <c r="B46" s="36"/>
      <c r="C46" s="806" t="s">
        <v>2451</v>
      </c>
      <c r="D46" s="806" t="s">
        <v>2481</v>
      </c>
      <c r="E46" s="810" t="s">
        <v>2484</v>
      </c>
    </row>
    <row r="47" spans="1:5" ht="39">
      <c r="A47" s="83" t="s">
        <v>2489</v>
      </c>
      <c r="B47" s="36"/>
      <c r="C47" s="806" t="s">
        <v>2451</v>
      </c>
      <c r="D47" s="806" t="s">
        <v>2481</v>
      </c>
      <c r="E47" s="810" t="s">
        <v>2488</v>
      </c>
    </row>
    <row r="48" spans="1:5" ht="24">
      <c r="A48" s="83" t="s">
        <v>2480</v>
      </c>
      <c r="B48" s="36"/>
      <c r="C48" s="806" t="s">
        <v>2451</v>
      </c>
      <c r="D48" s="806" t="s">
        <v>2471</v>
      </c>
      <c r="E48" s="810" t="s">
        <v>2485</v>
      </c>
    </row>
    <row r="49" spans="1:5" ht="26">
      <c r="A49" s="83" t="s">
        <v>2480</v>
      </c>
      <c r="B49" s="36"/>
      <c r="C49" s="806" t="s">
        <v>2451</v>
      </c>
      <c r="D49" s="806" t="s">
        <v>2481</v>
      </c>
      <c r="E49" s="810" t="s">
        <v>2491</v>
      </c>
    </row>
    <row r="50" spans="1:5" ht="104">
      <c r="A50" s="809" t="s">
        <v>2493</v>
      </c>
      <c r="B50" s="36"/>
      <c r="C50" s="806" t="s">
        <v>2451</v>
      </c>
      <c r="D50" s="806" t="s">
        <v>2481</v>
      </c>
      <c r="E50" s="810" t="s">
        <v>2490</v>
      </c>
    </row>
    <row r="51" spans="1:5" ht="26">
      <c r="A51" s="83" t="s">
        <v>2477</v>
      </c>
      <c r="B51" s="36"/>
      <c r="C51" s="806" t="s">
        <v>2451</v>
      </c>
      <c r="D51" s="806"/>
      <c r="E51" s="810" t="s">
        <v>2476</v>
      </c>
    </row>
    <row r="52" spans="1:5" ht="39">
      <c r="A52" s="83" t="s">
        <v>2473</v>
      </c>
      <c r="B52" s="36"/>
      <c r="C52" s="806" t="s">
        <v>2451</v>
      </c>
      <c r="D52" s="806" t="s">
        <v>2474</v>
      </c>
      <c r="E52" s="810" t="s">
        <v>2486</v>
      </c>
    </row>
    <row r="53" spans="1:5" ht="39">
      <c r="A53" s="83" t="s">
        <v>2475</v>
      </c>
      <c r="B53" s="36"/>
      <c r="C53" s="806" t="s">
        <v>2451</v>
      </c>
      <c r="D53" s="806" t="s">
        <v>2474</v>
      </c>
      <c r="E53" s="810" t="s">
        <v>2487</v>
      </c>
    </row>
    <row r="54" spans="1:5" ht="13" thickBot="1">
      <c r="A54" s="813"/>
      <c r="B54" s="276"/>
      <c r="C54" s="276"/>
      <c r="D54" s="276"/>
      <c r="E54" s="276"/>
    </row>
    <row r="55" spans="1:5" ht="13" thickTop="1">
      <c r="A55" s="814" t="s">
        <v>2455</v>
      </c>
      <c r="B55" s="212"/>
      <c r="C55" s="292" t="s">
        <v>2454</v>
      </c>
      <c r="D55" s="292"/>
      <c r="E55" s="822"/>
    </row>
    <row r="56" spans="1:5">
      <c r="A56" s="83" t="s">
        <v>2456</v>
      </c>
      <c r="B56" s="36"/>
      <c r="C56" s="806" t="s">
        <v>2457</v>
      </c>
      <c r="D56" s="806"/>
      <c r="E56" s="26"/>
    </row>
    <row r="57" spans="1:5" ht="13" thickBot="1">
      <c r="A57" s="813"/>
      <c r="B57" s="276"/>
      <c r="C57" s="276"/>
      <c r="D57" s="276"/>
      <c r="E57" s="276"/>
    </row>
    <row r="58" spans="1:5" ht="13" thickTop="1">
      <c r="A58" s="814">
        <v>1400</v>
      </c>
      <c r="B58" s="212"/>
      <c r="C58" s="212" t="s">
        <v>2457</v>
      </c>
      <c r="D58" s="212"/>
      <c r="E58" s="212"/>
    </row>
    <row r="59" spans="1:5" ht="13" thickBot="1"/>
    <row r="60" spans="1:5" ht="32" customHeight="1" thickBot="1">
      <c r="A60" s="977" t="s">
        <v>2496</v>
      </c>
      <c r="B60" s="1028"/>
      <c r="C60" s="1028"/>
      <c r="D60" s="1028"/>
      <c r="E60" s="1029"/>
    </row>
    <row r="61" spans="1:5">
      <c r="A61" s="828"/>
      <c r="B61" s="829" t="s">
        <v>2504</v>
      </c>
      <c r="C61" s="816" t="s">
        <v>2505</v>
      </c>
    </row>
    <row r="62" spans="1:5">
      <c r="A62" s="830"/>
      <c r="B62" s="829" t="s">
        <v>2504</v>
      </c>
      <c r="C62" s="816" t="s">
        <v>2506</v>
      </c>
    </row>
  </sheetData>
  <mergeCells count="1">
    <mergeCell ref="A60:E60"/>
  </mergeCells>
  <phoneticPr fontId="6" type="noConversion"/>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I149"/>
  <sheetViews>
    <sheetView zoomScale="150" zoomScaleNormal="150" zoomScalePageLayoutView="150" workbookViewId="0">
      <pane xSplit="1" ySplit="2" topLeftCell="B42" activePane="bottomRight" state="frozenSplit"/>
      <selection activeCell="A20" sqref="A20"/>
      <selection pane="topRight" activeCell="A20" sqref="A20"/>
      <selection pane="bottomLeft" activeCell="A20" sqref="A20"/>
      <selection pane="bottomRight" activeCell="C65" sqref="C65"/>
    </sheetView>
  </sheetViews>
  <sheetFormatPr baseColWidth="10" defaultRowHeight="12" x14ac:dyDescent="0"/>
  <cols>
    <col min="1" max="1" width="26.5" style="7" bestFit="1" customWidth="1"/>
    <col min="2" max="2" width="9.5" style="7" bestFit="1" customWidth="1"/>
    <col min="3" max="3" width="8.5" style="28" bestFit="1" customWidth="1"/>
    <col min="4" max="4" width="8.83203125" style="28" bestFit="1" customWidth="1"/>
    <col min="5" max="5" width="8.5" style="28" bestFit="1" customWidth="1"/>
    <col min="6" max="6" width="8.83203125" style="28" bestFit="1" customWidth="1"/>
    <col min="7" max="7" width="8.5" style="28" bestFit="1" customWidth="1"/>
    <col min="8" max="8" width="10.1640625" style="28" bestFit="1" customWidth="1"/>
    <col min="9" max="9" width="13.5" style="28" customWidth="1"/>
    <col min="10" max="16384" width="10.83203125" style="7"/>
  </cols>
  <sheetData>
    <row r="1" spans="1:9">
      <c r="A1" s="325"/>
      <c r="B1" s="1030" t="s">
        <v>337</v>
      </c>
      <c r="C1" s="1031"/>
      <c r="D1" s="1031"/>
      <c r="E1" s="1031"/>
      <c r="F1" s="1032"/>
      <c r="G1" s="1030" t="s">
        <v>478</v>
      </c>
      <c r="H1" s="1033"/>
    </row>
    <row r="2" spans="1:9" s="149" customFormat="1" ht="29" customHeight="1">
      <c r="A2" s="38" t="s">
        <v>1207</v>
      </c>
      <c r="B2" s="38" t="s">
        <v>1757</v>
      </c>
      <c r="C2" s="38" t="s">
        <v>1803</v>
      </c>
      <c r="D2" s="38" t="s">
        <v>801</v>
      </c>
      <c r="E2" s="38" t="s">
        <v>1223</v>
      </c>
      <c r="F2" s="38" t="s">
        <v>1224</v>
      </c>
      <c r="G2" s="38" t="s">
        <v>886</v>
      </c>
      <c r="H2" s="38" t="s">
        <v>1583</v>
      </c>
      <c r="I2" s="38" t="s">
        <v>1499</v>
      </c>
    </row>
    <row r="3" spans="1:9" s="149" customFormat="1">
      <c r="A3" s="6" t="s">
        <v>841</v>
      </c>
      <c r="B3" s="4" t="s">
        <v>1626</v>
      </c>
      <c r="C3" s="4">
        <v>30.5</v>
      </c>
      <c r="D3" s="4">
        <v>93.3</v>
      </c>
      <c r="E3" s="4">
        <v>27.5</v>
      </c>
      <c r="F3" s="4">
        <v>93.3</v>
      </c>
      <c r="G3" s="28"/>
      <c r="H3" s="28"/>
      <c r="I3" s="4" t="s">
        <v>1194</v>
      </c>
    </row>
    <row r="4" spans="1:9" s="149" customFormat="1">
      <c r="A4" s="6" t="s">
        <v>728</v>
      </c>
      <c r="B4" s="4" t="s">
        <v>1626</v>
      </c>
      <c r="C4" s="4">
        <v>27.5</v>
      </c>
      <c r="D4" s="4">
        <v>93.3</v>
      </c>
      <c r="E4" s="4">
        <v>26.5</v>
      </c>
      <c r="F4" s="4">
        <v>93.3</v>
      </c>
      <c r="G4" s="28"/>
      <c r="H4" s="28"/>
      <c r="I4" s="4" t="s">
        <v>1194</v>
      </c>
    </row>
    <row r="5" spans="1:9" s="149" customFormat="1">
      <c r="A5" s="6" t="s">
        <v>1940</v>
      </c>
      <c r="B5" s="4" t="s">
        <v>61</v>
      </c>
      <c r="C5" s="4">
        <v>31</v>
      </c>
      <c r="D5" s="4">
        <v>93</v>
      </c>
      <c r="E5" s="4">
        <v>28</v>
      </c>
      <c r="F5" s="4">
        <v>93</v>
      </c>
      <c r="G5" s="28"/>
      <c r="H5" s="28"/>
      <c r="I5" s="4" t="s">
        <v>1194</v>
      </c>
    </row>
    <row r="6" spans="1:9" s="149" customFormat="1">
      <c r="A6" s="6" t="s">
        <v>403</v>
      </c>
      <c r="B6" s="16" t="s">
        <v>61</v>
      </c>
      <c r="C6" s="4">
        <v>31</v>
      </c>
      <c r="D6" s="4">
        <v>93</v>
      </c>
      <c r="E6" s="4">
        <v>28</v>
      </c>
      <c r="F6" s="4">
        <v>93</v>
      </c>
      <c r="G6" s="28"/>
      <c r="H6" s="28"/>
      <c r="I6" s="4" t="s">
        <v>1194</v>
      </c>
    </row>
    <row r="7" spans="1:9" s="149" customFormat="1">
      <c r="A7" s="6" t="s">
        <v>1723</v>
      </c>
      <c r="B7" s="4" t="s">
        <v>61</v>
      </c>
      <c r="C7" s="32">
        <v>31</v>
      </c>
      <c r="D7" s="32">
        <v>93</v>
      </c>
      <c r="E7" s="214">
        <v>28</v>
      </c>
      <c r="F7" s="32">
        <v>93</v>
      </c>
      <c r="G7" s="28"/>
      <c r="H7" s="28"/>
      <c r="I7" s="4" t="s">
        <v>1194</v>
      </c>
    </row>
    <row r="8" spans="1:9" s="149" customFormat="1">
      <c r="A8" s="6" t="s">
        <v>402</v>
      </c>
      <c r="B8" s="4" t="s">
        <v>61</v>
      </c>
      <c r="C8" s="32">
        <v>31</v>
      </c>
      <c r="D8" s="32">
        <v>93</v>
      </c>
      <c r="E8" s="214">
        <v>28</v>
      </c>
      <c r="F8" s="32">
        <v>93</v>
      </c>
      <c r="G8" s="28"/>
      <c r="H8" s="28"/>
      <c r="I8" s="4" t="s">
        <v>1194</v>
      </c>
    </row>
    <row r="9" spans="1:9" s="149" customFormat="1">
      <c r="A9" s="6" t="s">
        <v>1275</v>
      </c>
      <c r="B9" s="4" t="s">
        <v>61</v>
      </c>
      <c r="C9" s="4">
        <v>31</v>
      </c>
      <c r="D9" s="4">
        <v>93</v>
      </c>
      <c r="E9" s="68">
        <v>28</v>
      </c>
      <c r="F9" s="4">
        <v>93</v>
      </c>
      <c r="G9" s="28"/>
      <c r="H9" s="28"/>
      <c r="I9" s="4" t="s">
        <v>1194</v>
      </c>
    </row>
    <row r="10" spans="1:9" s="149" customFormat="1">
      <c r="A10" s="6" t="s">
        <v>1927</v>
      </c>
      <c r="B10" s="78" t="s">
        <v>463</v>
      </c>
      <c r="C10" s="78">
        <v>24</v>
      </c>
      <c r="D10" s="28">
        <v>99</v>
      </c>
      <c r="E10" s="4">
        <v>21.5</v>
      </c>
      <c r="F10" s="4">
        <v>99</v>
      </c>
      <c r="G10" s="28"/>
      <c r="H10" s="28"/>
      <c r="I10" s="4" t="s">
        <v>1194</v>
      </c>
    </row>
    <row r="11" spans="1:9" s="149" customFormat="1">
      <c r="A11" s="6" t="s">
        <v>202</v>
      </c>
      <c r="B11" s="4" t="s">
        <v>61</v>
      </c>
      <c r="C11" s="4">
        <v>31</v>
      </c>
      <c r="D11" s="68">
        <v>93</v>
      </c>
      <c r="E11" s="4">
        <v>28</v>
      </c>
      <c r="F11" s="4">
        <v>93</v>
      </c>
      <c r="G11" s="28"/>
      <c r="H11" s="28"/>
      <c r="I11" s="4" t="s">
        <v>1194</v>
      </c>
    </row>
    <row r="12" spans="1:9" s="149" customFormat="1">
      <c r="A12" s="6" t="s">
        <v>1973</v>
      </c>
      <c r="B12" s="4" t="s">
        <v>61</v>
      </c>
      <c r="C12" s="4">
        <v>31</v>
      </c>
      <c r="D12" s="68">
        <v>93</v>
      </c>
      <c r="E12" s="4">
        <v>28</v>
      </c>
      <c r="F12" s="4">
        <v>93</v>
      </c>
      <c r="G12" s="28"/>
      <c r="H12" s="28"/>
      <c r="I12" s="4" t="s">
        <v>1194</v>
      </c>
    </row>
    <row r="13" spans="1:9" s="149" customFormat="1">
      <c r="A13" s="6" t="s">
        <v>262</v>
      </c>
      <c r="B13" s="16"/>
      <c r="C13" s="31"/>
      <c r="D13" s="31"/>
      <c r="E13" s="31"/>
      <c r="F13" s="31"/>
      <c r="G13" s="28"/>
      <c r="H13" s="28"/>
      <c r="I13" s="4" t="s">
        <v>1194</v>
      </c>
    </row>
    <row r="14" spans="1:9" s="149" customFormat="1">
      <c r="A14" s="111" t="s">
        <v>1180</v>
      </c>
      <c r="B14" s="78" t="s">
        <v>61</v>
      </c>
      <c r="C14" s="28"/>
      <c r="D14" s="28"/>
      <c r="E14" s="28"/>
      <c r="F14" s="28"/>
      <c r="G14" s="28"/>
      <c r="H14" s="28"/>
      <c r="I14" s="78" t="s">
        <v>1194</v>
      </c>
    </row>
    <row r="15" spans="1:9" s="149" customFormat="1" ht="13" thickBot="1">
      <c r="A15" s="275" t="s">
        <v>775</v>
      </c>
      <c r="B15" s="264" t="s">
        <v>61</v>
      </c>
      <c r="C15" s="264">
        <v>24</v>
      </c>
      <c r="D15" s="264">
        <v>99</v>
      </c>
      <c r="E15" s="264">
        <v>21.5</v>
      </c>
      <c r="F15" s="264">
        <v>99</v>
      </c>
      <c r="G15" s="700"/>
      <c r="H15" s="285"/>
      <c r="I15" s="264" t="s">
        <v>1194</v>
      </c>
    </row>
    <row r="16" spans="1:9" s="149" customFormat="1" ht="13" thickTop="1">
      <c r="A16" s="109" t="s">
        <v>1810</v>
      </c>
      <c r="B16" s="4" t="s">
        <v>1626</v>
      </c>
      <c r="C16" s="292">
        <v>32.5</v>
      </c>
      <c r="D16" s="292">
        <v>93.3</v>
      </c>
      <c r="E16" s="292">
        <v>27.5</v>
      </c>
      <c r="F16" s="292">
        <v>93.3</v>
      </c>
      <c r="G16" s="213"/>
      <c r="H16" s="213"/>
      <c r="I16" s="32" t="s">
        <v>1194</v>
      </c>
    </row>
    <row r="17" spans="1:9" s="149" customFormat="1">
      <c r="A17" s="6" t="s">
        <v>1941</v>
      </c>
      <c r="B17" s="4" t="s">
        <v>61</v>
      </c>
      <c r="C17" s="78">
        <v>34.5</v>
      </c>
      <c r="D17" s="78">
        <v>93</v>
      </c>
      <c r="E17" s="293">
        <v>30.5</v>
      </c>
      <c r="F17" s="78">
        <v>93</v>
      </c>
      <c r="G17" s="213"/>
      <c r="H17" s="213"/>
      <c r="I17" s="4" t="s">
        <v>1194</v>
      </c>
    </row>
    <row r="18" spans="1:9" s="149" customFormat="1">
      <c r="A18" s="6" t="s">
        <v>885</v>
      </c>
      <c r="B18" s="4" t="s">
        <v>1626</v>
      </c>
      <c r="C18" s="4">
        <v>32.5</v>
      </c>
      <c r="D18" s="4">
        <v>93.3</v>
      </c>
      <c r="E18" s="4">
        <v>27.5</v>
      </c>
      <c r="F18" s="4">
        <v>93.3</v>
      </c>
      <c r="G18" s="28"/>
      <c r="H18" s="28"/>
      <c r="I18" s="4" t="s">
        <v>1194</v>
      </c>
    </row>
    <row r="19" spans="1:9" s="149" customFormat="1">
      <c r="A19" s="6" t="s">
        <v>1108</v>
      </c>
      <c r="B19" s="4" t="s">
        <v>61</v>
      </c>
      <c r="C19" s="4">
        <v>34.5</v>
      </c>
      <c r="D19" s="4">
        <v>93</v>
      </c>
      <c r="E19" s="68">
        <v>30.5</v>
      </c>
      <c r="F19" s="4">
        <v>93</v>
      </c>
      <c r="G19" s="28"/>
      <c r="H19" s="28"/>
      <c r="I19" s="4" t="s">
        <v>1194</v>
      </c>
    </row>
    <row r="20" spans="1:9" s="149" customFormat="1">
      <c r="A20" s="6" t="s">
        <v>1515</v>
      </c>
      <c r="B20" s="4" t="s">
        <v>61</v>
      </c>
      <c r="C20" s="4">
        <v>34.5</v>
      </c>
      <c r="D20" s="4">
        <v>93</v>
      </c>
      <c r="E20" s="68">
        <v>30.5</v>
      </c>
      <c r="F20" s="4">
        <v>93</v>
      </c>
      <c r="G20" s="28"/>
      <c r="H20" s="28"/>
      <c r="I20" s="4" t="s">
        <v>1194</v>
      </c>
    </row>
    <row r="21" spans="1:9" s="149" customFormat="1">
      <c r="A21" s="6" t="s">
        <v>1926</v>
      </c>
      <c r="B21" s="4" t="s">
        <v>463</v>
      </c>
      <c r="C21" s="4">
        <v>27</v>
      </c>
      <c r="D21" s="28">
        <v>95</v>
      </c>
      <c r="E21" s="4">
        <v>24</v>
      </c>
      <c r="F21" s="4">
        <v>95</v>
      </c>
      <c r="G21" s="28"/>
      <c r="H21" s="28"/>
      <c r="I21" s="4" t="s">
        <v>1194</v>
      </c>
    </row>
    <row r="22" spans="1:9" s="149" customFormat="1" ht="13" thickBot="1">
      <c r="A22" s="275" t="s">
        <v>1687</v>
      </c>
      <c r="B22" s="264" t="s">
        <v>61</v>
      </c>
      <c r="C22" s="264">
        <v>34.5</v>
      </c>
      <c r="D22" s="264">
        <v>93</v>
      </c>
      <c r="E22" s="264">
        <v>30.5</v>
      </c>
      <c r="F22" s="264">
        <v>93</v>
      </c>
      <c r="G22" s="700"/>
      <c r="H22" s="285"/>
      <c r="I22" s="264" t="s">
        <v>1194</v>
      </c>
    </row>
    <row r="23" spans="1:9" s="149" customFormat="1" ht="13" thickTop="1">
      <c r="A23" s="109" t="s">
        <v>1136</v>
      </c>
      <c r="B23" s="32" t="s">
        <v>61</v>
      </c>
      <c r="C23" s="32">
        <v>34.5</v>
      </c>
      <c r="D23" s="32">
        <v>93</v>
      </c>
      <c r="E23" s="214">
        <v>30.5</v>
      </c>
      <c r="F23" s="32">
        <v>93</v>
      </c>
      <c r="G23" s="28"/>
      <c r="H23" s="28"/>
      <c r="I23" s="32" t="s">
        <v>1194</v>
      </c>
    </row>
    <row r="24" spans="1:9" s="149" customFormat="1">
      <c r="A24" s="109" t="s">
        <v>1516</v>
      </c>
      <c r="B24" s="4" t="s">
        <v>61</v>
      </c>
      <c r="C24" s="4">
        <v>34.5</v>
      </c>
      <c r="D24" s="4">
        <v>93</v>
      </c>
      <c r="E24" s="68">
        <v>30.5</v>
      </c>
      <c r="F24" s="4">
        <v>93</v>
      </c>
      <c r="G24" s="28"/>
      <c r="H24" s="28"/>
      <c r="I24" s="4" t="s">
        <v>1194</v>
      </c>
    </row>
    <row r="25" spans="1:9" s="149" customFormat="1">
      <c r="A25" s="6" t="s">
        <v>973</v>
      </c>
      <c r="B25" s="4" t="s">
        <v>61</v>
      </c>
      <c r="C25" s="4">
        <v>34.5</v>
      </c>
      <c r="D25" s="4">
        <v>93</v>
      </c>
      <c r="E25" s="68">
        <v>30.5</v>
      </c>
      <c r="F25" s="4">
        <v>93</v>
      </c>
      <c r="G25" s="28"/>
      <c r="H25" s="28"/>
      <c r="I25" s="4" t="s">
        <v>1194</v>
      </c>
    </row>
    <row r="26" spans="1:9" s="149" customFormat="1">
      <c r="A26" s="6" t="s">
        <v>1613</v>
      </c>
      <c r="B26" s="4" t="s">
        <v>463</v>
      </c>
      <c r="C26" s="4">
        <v>27</v>
      </c>
      <c r="D26" s="4">
        <v>95</v>
      </c>
      <c r="E26" s="4">
        <v>24</v>
      </c>
      <c r="F26" s="4">
        <v>95</v>
      </c>
      <c r="G26" s="28"/>
      <c r="H26" s="28"/>
      <c r="I26" s="4" t="s">
        <v>1194</v>
      </c>
    </row>
    <row r="27" spans="1:9" s="149" customFormat="1">
      <c r="A27" s="6" t="s">
        <v>1932</v>
      </c>
      <c r="B27" s="4" t="s">
        <v>61</v>
      </c>
      <c r="C27" s="4">
        <v>34.5</v>
      </c>
      <c r="D27" s="4">
        <v>93</v>
      </c>
      <c r="E27" s="68">
        <v>30.5</v>
      </c>
      <c r="F27" s="4">
        <v>93</v>
      </c>
      <c r="G27" s="28"/>
      <c r="H27" s="28"/>
      <c r="I27" s="4" t="s">
        <v>1194</v>
      </c>
    </row>
    <row r="28" spans="1:9" s="149" customFormat="1">
      <c r="A28" s="6" t="s">
        <v>60</v>
      </c>
      <c r="B28" s="78" t="s">
        <v>61</v>
      </c>
      <c r="C28" s="4">
        <v>34.5</v>
      </c>
      <c r="D28" s="4">
        <v>93</v>
      </c>
      <c r="E28" s="68">
        <v>30.5</v>
      </c>
      <c r="F28" s="4">
        <v>93</v>
      </c>
      <c r="G28" s="28"/>
      <c r="H28" s="28"/>
      <c r="I28" s="4" t="s">
        <v>1194</v>
      </c>
    </row>
    <row r="29" spans="1:9" s="149" customFormat="1">
      <c r="A29" s="27" t="s">
        <v>1614</v>
      </c>
      <c r="B29" s="4" t="s">
        <v>61</v>
      </c>
      <c r="C29" s="4">
        <v>34.5</v>
      </c>
      <c r="D29" s="4">
        <v>93</v>
      </c>
      <c r="E29" s="68">
        <v>30.5</v>
      </c>
      <c r="F29" s="4">
        <v>93</v>
      </c>
      <c r="G29" s="28"/>
      <c r="H29" s="28"/>
      <c r="I29" s="4" t="s">
        <v>1194</v>
      </c>
    </row>
    <row r="30" spans="1:9" s="149" customFormat="1">
      <c r="A30" s="111" t="s">
        <v>1495</v>
      </c>
      <c r="B30" s="105"/>
      <c r="C30" s="74"/>
      <c r="D30" s="74"/>
      <c r="E30" s="74"/>
      <c r="F30" s="74"/>
      <c r="G30" s="74"/>
      <c r="H30" s="74"/>
      <c r="I30" s="78" t="s">
        <v>1194</v>
      </c>
    </row>
    <row r="31" spans="1:9" s="149" customFormat="1" ht="13" thickBot="1">
      <c r="A31" s="275" t="s">
        <v>464</v>
      </c>
      <c r="B31" s="264" t="s">
        <v>61</v>
      </c>
      <c r="C31" s="264"/>
      <c r="D31" s="264"/>
      <c r="E31" s="264"/>
      <c r="F31" s="264"/>
      <c r="G31" s="700"/>
      <c r="H31" s="285"/>
      <c r="I31" s="264" t="s">
        <v>1194</v>
      </c>
    </row>
    <row r="32" spans="1:9" s="149" customFormat="1" ht="13" thickTop="1">
      <c r="A32" s="109" t="s">
        <v>777</v>
      </c>
      <c r="B32" s="32" t="s">
        <v>463</v>
      </c>
      <c r="C32" s="32">
        <v>27</v>
      </c>
      <c r="D32" s="32">
        <v>95</v>
      </c>
      <c r="E32" s="32">
        <v>24</v>
      </c>
      <c r="F32" s="32">
        <v>95</v>
      </c>
      <c r="G32" s="28"/>
      <c r="H32" s="28"/>
      <c r="I32" s="32" t="s">
        <v>1194</v>
      </c>
    </row>
    <row r="33" spans="1:9" s="149" customFormat="1">
      <c r="A33" s="109" t="s">
        <v>1711</v>
      </c>
      <c r="B33" s="32" t="s">
        <v>463</v>
      </c>
      <c r="C33" s="31"/>
      <c r="D33" s="31"/>
      <c r="E33" s="31"/>
      <c r="F33" s="31"/>
      <c r="G33" s="28"/>
      <c r="H33" s="28"/>
      <c r="I33" s="32" t="s">
        <v>1194</v>
      </c>
    </row>
    <row r="34" spans="1:9" s="149" customFormat="1">
      <c r="A34" s="6" t="s">
        <v>1322</v>
      </c>
      <c r="B34" s="4" t="s">
        <v>61</v>
      </c>
      <c r="C34" s="28"/>
      <c r="D34" s="28"/>
      <c r="E34" s="28"/>
      <c r="F34" s="28"/>
      <c r="G34" s="28"/>
      <c r="H34" s="28"/>
      <c r="I34" s="4" t="s">
        <v>1194</v>
      </c>
    </row>
    <row r="35" spans="1:9" s="149" customFormat="1">
      <c r="A35" s="24" t="s">
        <v>1896</v>
      </c>
      <c r="B35" s="16" t="s">
        <v>61</v>
      </c>
      <c r="C35" s="4">
        <v>34.5</v>
      </c>
      <c r="D35" s="28"/>
      <c r="E35" s="4">
        <v>30.5</v>
      </c>
      <c r="F35" s="28"/>
      <c r="G35" s="28"/>
      <c r="H35" s="28"/>
      <c r="I35" s="4" t="s">
        <v>1194</v>
      </c>
    </row>
    <row r="36" spans="1:9" s="149" customFormat="1">
      <c r="A36" s="27" t="s">
        <v>307</v>
      </c>
      <c r="B36" s="4" t="s">
        <v>61</v>
      </c>
      <c r="C36" s="4">
        <v>34.5</v>
      </c>
      <c r="D36" s="4">
        <v>93.95</v>
      </c>
      <c r="E36" s="4">
        <v>30.5</v>
      </c>
      <c r="F36" s="4">
        <v>93.95</v>
      </c>
      <c r="G36" s="28"/>
      <c r="H36" s="28"/>
      <c r="I36" s="4" t="s">
        <v>1194</v>
      </c>
    </row>
    <row r="37" spans="1:9" s="149" customFormat="1">
      <c r="A37" s="6" t="s">
        <v>264</v>
      </c>
      <c r="B37" s="4" t="s">
        <v>61</v>
      </c>
      <c r="C37" s="28"/>
      <c r="D37" s="28"/>
      <c r="E37" s="28"/>
      <c r="F37" s="28"/>
      <c r="G37" s="28"/>
      <c r="H37" s="28"/>
      <c r="I37" s="4" t="s">
        <v>1194</v>
      </c>
    </row>
    <row r="38" spans="1:9" s="149" customFormat="1">
      <c r="A38" s="6" t="s">
        <v>1459</v>
      </c>
      <c r="B38" s="4" t="s">
        <v>61</v>
      </c>
      <c r="C38" s="28"/>
      <c r="D38" s="28"/>
      <c r="E38" s="28"/>
      <c r="F38" s="28"/>
      <c r="G38" s="28"/>
      <c r="H38" s="28"/>
      <c r="I38" s="4" t="s">
        <v>1194</v>
      </c>
    </row>
    <row r="39" spans="1:9" s="149" customFormat="1">
      <c r="A39" s="6" t="s">
        <v>1839</v>
      </c>
      <c r="B39" s="4" t="s">
        <v>61</v>
      </c>
      <c r="C39" s="28"/>
      <c r="D39" s="28"/>
      <c r="E39" s="28"/>
      <c r="F39" s="28"/>
      <c r="G39" s="28"/>
      <c r="H39" s="28"/>
      <c r="I39" s="4" t="s">
        <v>1194</v>
      </c>
    </row>
    <row r="40" spans="1:9" s="149" customFormat="1">
      <c r="A40" s="111" t="s">
        <v>1458</v>
      </c>
      <c r="B40" s="78" t="s">
        <v>61</v>
      </c>
      <c r="C40" s="28"/>
      <c r="D40" s="28"/>
      <c r="E40" s="28"/>
      <c r="F40" s="28"/>
      <c r="G40" s="28"/>
      <c r="H40" s="28"/>
      <c r="I40" s="78" t="s">
        <v>1194</v>
      </c>
    </row>
    <row r="41" spans="1:9" s="149" customFormat="1">
      <c r="A41" s="140" t="s">
        <v>400</v>
      </c>
      <c r="B41" s="78" t="s">
        <v>61</v>
      </c>
      <c r="C41" s="78">
        <v>34.5</v>
      </c>
      <c r="D41" s="78">
        <v>93.95</v>
      </c>
      <c r="E41" s="78">
        <v>30.5</v>
      </c>
      <c r="F41" s="78">
        <v>93.95</v>
      </c>
      <c r="G41" s="28"/>
      <c r="H41" s="28"/>
      <c r="I41" s="78" t="s">
        <v>1194</v>
      </c>
    </row>
    <row r="42" spans="1:9" s="149" customFormat="1">
      <c r="A42" s="140" t="s">
        <v>2031</v>
      </c>
      <c r="B42" s="78" t="s">
        <v>61</v>
      </c>
      <c r="C42" s="78"/>
      <c r="D42" s="78"/>
      <c r="E42" s="78"/>
      <c r="F42" s="78"/>
      <c r="G42" s="28"/>
      <c r="H42" s="28"/>
      <c r="I42" s="78" t="s">
        <v>1194</v>
      </c>
    </row>
    <row r="43" spans="1:9" s="149" customFormat="1">
      <c r="A43" s="13" t="s">
        <v>250</v>
      </c>
      <c r="B43" s="4" t="s">
        <v>61</v>
      </c>
      <c r="C43" s="4">
        <v>34.5</v>
      </c>
      <c r="D43" s="4">
        <v>93.95</v>
      </c>
      <c r="E43" s="4">
        <v>30.5</v>
      </c>
      <c r="F43" s="4">
        <v>93.95</v>
      </c>
      <c r="G43" s="28"/>
      <c r="H43" s="28"/>
      <c r="I43" s="4" t="s">
        <v>1194</v>
      </c>
    </row>
    <row r="44" spans="1:9" s="149" customFormat="1">
      <c r="A44" s="13" t="s">
        <v>2116</v>
      </c>
      <c r="B44" s="4" t="s">
        <v>61</v>
      </c>
      <c r="C44" s="487"/>
      <c r="D44" s="486"/>
      <c r="E44" s="486"/>
      <c r="F44" s="486"/>
      <c r="G44" s="28"/>
      <c r="H44" s="28"/>
      <c r="I44" s="486" t="s">
        <v>2030</v>
      </c>
    </row>
    <row r="45" spans="1:9" s="149" customFormat="1">
      <c r="A45" s="13" t="s">
        <v>2029</v>
      </c>
      <c r="B45" s="4" t="s">
        <v>61</v>
      </c>
      <c r="C45" s="487"/>
      <c r="D45" s="486"/>
      <c r="E45" s="486"/>
      <c r="F45" s="486"/>
      <c r="G45" s="28"/>
      <c r="H45" s="28"/>
      <c r="I45" s="486" t="s">
        <v>2030</v>
      </c>
    </row>
    <row r="46" spans="1:9" s="149" customFormat="1" ht="13" thickBot="1">
      <c r="A46" s="266" t="s">
        <v>2115</v>
      </c>
      <c r="B46" s="264" t="s">
        <v>61</v>
      </c>
      <c r="C46" s="530"/>
      <c r="D46" s="529"/>
      <c r="E46" s="529"/>
      <c r="F46" s="529"/>
      <c r="G46" s="700"/>
      <c r="H46" s="285"/>
      <c r="I46" s="529" t="s">
        <v>2030</v>
      </c>
    </row>
    <row r="47" spans="1:9" s="149" customFormat="1" ht="13" thickTop="1">
      <c r="A47" s="215" t="s">
        <v>779</v>
      </c>
      <c r="B47" s="112" t="s">
        <v>1729</v>
      </c>
      <c r="C47" s="112">
        <v>38.5</v>
      </c>
      <c r="D47" s="112">
        <v>105</v>
      </c>
      <c r="E47" s="112">
        <v>34.5</v>
      </c>
      <c r="F47" s="112">
        <v>105</v>
      </c>
      <c r="G47" s="112">
        <v>72</v>
      </c>
      <c r="H47" s="233">
        <v>26</v>
      </c>
      <c r="I47" s="112" t="s">
        <v>1500</v>
      </c>
    </row>
    <row r="48" spans="1:9" s="149" customFormat="1">
      <c r="A48" s="121" t="s">
        <v>270</v>
      </c>
      <c r="B48" s="112" t="s">
        <v>1729</v>
      </c>
      <c r="C48" s="153">
        <v>38.5</v>
      </c>
      <c r="D48" s="153">
        <v>105</v>
      </c>
      <c r="E48" s="153">
        <v>34.5</v>
      </c>
      <c r="F48" s="153">
        <v>105</v>
      </c>
      <c r="G48" s="153">
        <v>72</v>
      </c>
      <c r="H48" s="30">
        <v>26</v>
      </c>
      <c r="I48" s="9" t="s">
        <v>1500</v>
      </c>
    </row>
    <row r="49" spans="1:9" s="149" customFormat="1">
      <c r="A49" s="121" t="s">
        <v>267</v>
      </c>
      <c r="B49" s="9" t="s">
        <v>1729</v>
      </c>
      <c r="C49" s="30">
        <v>41</v>
      </c>
      <c r="D49" s="30">
        <v>105</v>
      </c>
      <c r="E49" s="30">
        <v>36</v>
      </c>
      <c r="F49" s="30">
        <v>105</v>
      </c>
      <c r="G49" s="30">
        <v>72</v>
      </c>
      <c r="H49" s="30">
        <v>26</v>
      </c>
      <c r="I49" s="9" t="s">
        <v>1500</v>
      </c>
    </row>
    <row r="50" spans="1:9" s="149" customFormat="1">
      <c r="A50" s="121" t="s">
        <v>2162</v>
      </c>
      <c r="B50" s="9" t="s">
        <v>1272</v>
      </c>
      <c r="C50" s="9">
        <v>41</v>
      </c>
      <c r="D50" s="9">
        <v>107</v>
      </c>
      <c r="E50" s="9">
        <v>36</v>
      </c>
      <c r="F50" s="30">
        <v>105</v>
      </c>
      <c r="G50" s="30">
        <v>72</v>
      </c>
      <c r="H50" s="30">
        <v>26</v>
      </c>
      <c r="I50" s="9" t="s">
        <v>1500</v>
      </c>
    </row>
    <row r="51" spans="1:9" s="149" customFormat="1">
      <c r="A51" s="121" t="s">
        <v>1660</v>
      </c>
      <c r="B51" s="112" t="s">
        <v>1272</v>
      </c>
      <c r="C51" s="9">
        <v>41</v>
      </c>
      <c r="D51" s="9">
        <v>107</v>
      </c>
      <c r="E51" s="9">
        <v>36</v>
      </c>
      <c r="F51" s="9">
        <v>105</v>
      </c>
      <c r="G51" s="9">
        <v>72</v>
      </c>
      <c r="H51" s="9">
        <v>26</v>
      </c>
      <c r="I51" s="9" t="s">
        <v>1194</v>
      </c>
    </row>
    <row r="52" spans="1:9" s="149" customFormat="1" ht="13" thickBot="1">
      <c r="A52" s="277" t="s">
        <v>1662</v>
      </c>
      <c r="B52" s="278" t="s">
        <v>1272</v>
      </c>
      <c r="C52" s="278">
        <v>41</v>
      </c>
      <c r="D52" s="278">
        <v>107</v>
      </c>
      <c r="E52" s="278">
        <v>36</v>
      </c>
      <c r="F52" s="278">
        <v>105</v>
      </c>
      <c r="G52" s="278">
        <v>72</v>
      </c>
      <c r="H52" s="278">
        <v>26</v>
      </c>
      <c r="I52" s="278" t="s">
        <v>1194</v>
      </c>
    </row>
    <row r="53" spans="1:9" s="149" customFormat="1">
      <c r="A53" s="215" t="s">
        <v>1643</v>
      </c>
      <c r="B53" s="112" t="s">
        <v>1272</v>
      </c>
      <c r="C53" s="112">
        <v>41</v>
      </c>
      <c r="D53" s="112">
        <v>107</v>
      </c>
      <c r="E53" s="112">
        <v>36</v>
      </c>
      <c r="F53" s="112">
        <v>105</v>
      </c>
      <c r="G53" s="112">
        <v>72</v>
      </c>
      <c r="H53" s="112">
        <v>26</v>
      </c>
      <c r="I53" s="112" t="s">
        <v>1194</v>
      </c>
    </row>
    <row r="54" spans="1:9">
      <c r="A54" s="121" t="s">
        <v>1982</v>
      </c>
      <c r="B54" s="9" t="s">
        <v>1729</v>
      </c>
      <c r="C54" s="9">
        <v>41</v>
      </c>
      <c r="D54" s="9">
        <v>107</v>
      </c>
      <c r="E54" s="9">
        <v>36</v>
      </c>
      <c r="F54" s="9">
        <v>105</v>
      </c>
      <c r="G54" s="9">
        <v>72</v>
      </c>
      <c r="H54" s="9">
        <v>26</v>
      </c>
      <c r="I54" s="9" t="s">
        <v>1500</v>
      </c>
    </row>
    <row r="55" spans="1:9">
      <c r="A55" s="121" t="s">
        <v>641</v>
      </c>
      <c r="B55" s="9" t="s">
        <v>1272</v>
      </c>
      <c r="C55" s="9">
        <v>44</v>
      </c>
      <c r="D55" s="9">
        <v>106</v>
      </c>
      <c r="E55" s="9">
        <v>37</v>
      </c>
      <c r="F55" s="9">
        <v>105</v>
      </c>
      <c r="G55" s="9">
        <v>74</v>
      </c>
      <c r="H55" s="9">
        <v>27</v>
      </c>
      <c r="I55" s="9" t="s">
        <v>1194</v>
      </c>
    </row>
    <row r="56" spans="1:9">
      <c r="A56" s="121" t="s">
        <v>144</v>
      </c>
      <c r="B56" s="9" t="s">
        <v>1272</v>
      </c>
      <c r="C56" s="9">
        <v>44</v>
      </c>
      <c r="D56" s="9">
        <v>106</v>
      </c>
      <c r="E56" s="9">
        <v>37</v>
      </c>
      <c r="F56" s="9">
        <v>105</v>
      </c>
      <c r="G56" s="9">
        <v>74</v>
      </c>
      <c r="H56" s="9">
        <v>27</v>
      </c>
      <c r="I56" s="9" t="s">
        <v>1194</v>
      </c>
    </row>
    <row r="57" spans="1:9">
      <c r="A57" s="6" t="s">
        <v>847</v>
      </c>
      <c r="B57" s="234" t="s">
        <v>1272</v>
      </c>
      <c r="C57" s="234">
        <v>44</v>
      </c>
      <c r="D57" s="9">
        <v>106</v>
      </c>
      <c r="E57" s="234">
        <v>37</v>
      </c>
      <c r="F57" s="9">
        <v>105</v>
      </c>
      <c r="G57" s="9">
        <v>74</v>
      </c>
      <c r="H57" s="9">
        <v>27</v>
      </c>
      <c r="I57" s="9" t="s">
        <v>1194</v>
      </c>
    </row>
    <row r="58" spans="1:9">
      <c r="A58" s="121" t="s">
        <v>1588</v>
      </c>
      <c r="B58" s="9" t="s">
        <v>1272</v>
      </c>
      <c r="C58" s="9">
        <v>41</v>
      </c>
      <c r="D58" s="9">
        <v>107</v>
      </c>
      <c r="E58" s="9">
        <v>36</v>
      </c>
      <c r="F58" s="9">
        <v>105</v>
      </c>
      <c r="G58" s="9">
        <v>72</v>
      </c>
      <c r="H58" s="9">
        <v>26</v>
      </c>
      <c r="I58" s="9" t="s">
        <v>1194</v>
      </c>
    </row>
    <row r="59" spans="1:9">
      <c r="A59" s="121" t="s">
        <v>1200</v>
      </c>
      <c r="B59" s="9" t="s">
        <v>1272</v>
      </c>
      <c r="C59" s="9">
        <v>41</v>
      </c>
      <c r="D59" s="9">
        <v>107</v>
      </c>
      <c r="E59" s="9">
        <v>36</v>
      </c>
      <c r="F59" s="9">
        <v>105</v>
      </c>
      <c r="G59" s="9">
        <v>72</v>
      </c>
      <c r="H59" s="9">
        <v>26</v>
      </c>
      <c r="I59" s="9" t="s">
        <v>1194</v>
      </c>
    </row>
    <row r="60" spans="1:9">
      <c r="A60" s="121" t="s">
        <v>1438</v>
      </c>
      <c r="B60" s="9" t="s">
        <v>1272</v>
      </c>
      <c r="C60" s="9">
        <v>41</v>
      </c>
      <c r="D60" s="9">
        <v>107</v>
      </c>
      <c r="E60" s="9">
        <v>36</v>
      </c>
      <c r="F60" s="9">
        <v>105</v>
      </c>
      <c r="G60" s="9">
        <v>72</v>
      </c>
      <c r="H60" s="9">
        <v>26</v>
      </c>
      <c r="I60" s="9" t="s">
        <v>1194</v>
      </c>
    </row>
    <row r="61" spans="1:9">
      <c r="A61" s="84" t="s">
        <v>1809</v>
      </c>
      <c r="B61" s="234" t="s">
        <v>1272</v>
      </c>
      <c r="C61" s="234">
        <v>41</v>
      </c>
      <c r="D61" s="234">
        <v>107</v>
      </c>
      <c r="E61" s="234">
        <v>36</v>
      </c>
      <c r="F61" s="234">
        <v>105</v>
      </c>
      <c r="G61" s="234">
        <v>72</v>
      </c>
      <c r="H61" s="234">
        <v>26</v>
      </c>
      <c r="I61" s="234" t="s">
        <v>1194</v>
      </c>
    </row>
    <row r="62" spans="1:9">
      <c r="A62" s="84" t="s">
        <v>1216</v>
      </c>
      <c r="B62" s="234" t="s">
        <v>1626</v>
      </c>
      <c r="C62" s="9">
        <v>46.4</v>
      </c>
      <c r="D62" s="257"/>
      <c r="E62" s="9">
        <v>39.4</v>
      </c>
      <c r="F62" s="257"/>
      <c r="G62" s="9">
        <v>81</v>
      </c>
      <c r="H62" s="9">
        <v>30.5</v>
      </c>
      <c r="I62" s="234" t="s">
        <v>1194</v>
      </c>
    </row>
    <row r="63" spans="1:9">
      <c r="A63" s="111" t="s">
        <v>1857</v>
      </c>
      <c r="B63" s="234" t="s">
        <v>1626</v>
      </c>
      <c r="C63" s="9">
        <v>46.4</v>
      </c>
      <c r="D63" s="480"/>
      <c r="E63" s="9">
        <v>39.4</v>
      </c>
      <c r="F63" s="115"/>
      <c r="G63" s="9">
        <v>81</v>
      </c>
      <c r="H63" s="9">
        <v>30.5</v>
      </c>
      <c r="I63" s="234" t="s">
        <v>1194</v>
      </c>
    </row>
    <row r="64" spans="1:9">
      <c r="A64" s="6" t="s">
        <v>276</v>
      </c>
      <c r="B64" s="9" t="s">
        <v>1626</v>
      </c>
      <c r="C64" s="9">
        <v>46.4</v>
      </c>
      <c r="D64" s="115"/>
      <c r="E64" s="9">
        <v>39.4</v>
      </c>
      <c r="F64" s="115"/>
      <c r="G64" s="9">
        <v>81</v>
      </c>
      <c r="H64" s="9">
        <v>30.5</v>
      </c>
      <c r="I64" s="9" t="s">
        <v>1194</v>
      </c>
    </row>
    <row r="65" spans="1:9">
      <c r="A65" s="6" t="s">
        <v>2167</v>
      </c>
      <c r="B65" s="9" t="s">
        <v>1626</v>
      </c>
      <c r="C65" s="70">
        <v>40.5</v>
      </c>
      <c r="D65" s="115"/>
      <c r="E65" s="70">
        <v>35.5</v>
      </c>
      <c r="F65" s="115"/>
      <c r="G65" s="9">
        <v>84</v>
      </c>
      <c r="H65" s="9">
        <v>77</v>
      </c>
      <c r="I65" s="480"/>
    </row>
    <row r="66" spans="1:9" ht="13" thickBot="1">
      <c r="A66" s="96" t="s">
        <v>6</v>
      </c>
      <c r="B66" s="480" t="s">
        <v>9</v>
      </c>
      <c r="C66" s="480"/>
      <c r="D66" s="115"/>
      <c r="E66" s="480"/>
      <c r="F66" s="115"/>
      <c r="G66" s="480"/>
      <c r="H66" s="480"/>
      <c r="I66" s="480"/>
    </row>
    <row r="67" spans="1:9" ht="14" thickTop="1" thickBot="1">
      <c r="A67" s="441" t="s">
        <v>2152</v>
      </c>
      <c r="B67" s="439" t="s">
        <v>1626</v>
      </c>
      <c r="C67" s="440">
        <v>46.4</v>
      </c>
      <c r="D67" s="440"/>
      <c r="E67" s="440">
        <v>39.4</v>
      </c>
      <c r="F67" s="440"/>
      <c r="G67" s="439">
        <v>81</v>
      </c>
      <c r="H67" s="439">
        <v>30.5</v>
      </c>
      <c r="I67" s="439" t="s">
        <v>1194</v>
      </c>
    </row>
    <row r="68" spans="1:9">
      <c r="A68" s="215" t="s">
        <v>2002</v>
      </c>
      <c r="B68" s="112" t="s">
        <v>1272</v>
      </c>
      <c r="C68" s="112">
        <v>41</v>
      </c>
      <c r="D68" s="112">
        <v>107</v>
      </c>
      <c r="E68" s="112">
        <v>36</v>
      </c>
      <c r="F68" s="112">
        <v>105</v>
      </c>
      <c r="G68" s="112">
        <v>72</v>
      </c>
      <c r="H68" s="112">
        <v>26</v>
      </c>
      <c r="I68" s="112" t="s">
        <v>1194</v>
      </c>
    </row>
    <row r="69" spans="1:9">
      <c r="A69" s="121" t="s">
        <v>1661</v>
      </c>
      <c r="B69" s="9" t="s">
        <v>1272</v>
      </c>
      <c r="C69" s="9">
        <v>41</v>
      </c>
      <c r="D69" s="9">
        <v>107</v>
      </c>
      <c r="E69" s="9">
        <v>36</v>
      </c>
      <c r="F69" s="9">
        <v>105</v>
      </c>
      <c r="G69" s="9">
        <v>72</v>
      </c>
      <c r="H69" s="9">
        <v>26</v>
      </c>
      <c r="I69" s="9" t="s">
        <v>1194</v>
      </c>
    </row>
    <row r="70" spans="1:9">
      <c r="A70" s="6" t="s">
        <v>290</v>
      </c>
      <c r="B70" s="4" t="s">
        <v>1385</v>
      </c>
      <c r="C70" s="4">
        <v>47</v>
      </c>
      <c r="D70" s="4">
        <v>103.5</v>
      </c>
      <c r="E70" s="4">
        <v>40</v>
      </c>
      <c r="F70" s="4">
        <v>102</v>
      </c>
      <c r="G70" s="4">
        <v>82</v>
      </c>
      <c r="H70" s="4">
        <v>30.5</v>
      </c>
      <c r="I70" s="4" t="s">
        <v>1194</v>
      </c>
    </row>
    <row r="71" spans="1:9">
      <c r="A71" s="6" t="s">
        <v>300</v>
      </c>
      <c r="B71" s="4" t="s">
        <v>1385</v>
      </c>
      <c r="C71" s="4">
        <v>47</v>
      </c>
      <c r="D71" s="4">
        <v>103.5</v>
      </c>
      <c r="E71" s="4">
        <v>40</v>
      </c>
      <c r="F71" s="4">
        <v>102</v>
      </c>
      <c r="G71" s="4">
        <v>82</v>
      </c>
      <c r="H71" s="4">
        <v>30.5</v>
      </c>
      <c r="I71" s="4" t="s">
        <v>1194</v>
      </c>
    </row>
    <row r="72" spans="1:9">
      <c r="A72" s="6" t="s">
        <v>157</v>
      </c>
      <c r="B72" s="4" t="s">
        <v>1272</v>
      </c>
      <c r="C72" s="4">
        <v>44</v>
      </c>
      <c r="D72" s="4">
        <v>106</v>
      </c>
      <c r="E72" s="4">
        <v>37</v>
      </c>
      <c r="F72" s="4">
        <v>105</v>
      </c>
      <c r="G72" s="4">
        <v>74</v>
      </c>
      <c r="H72" s="4">
        <v>27</v>
      </c>
      <c r="I72" s="4" t="s">
        <v>1194</v>
      </c>
    </row>
    <row r="73" spans="1:9" ht="24">
      <c r="A73" s="6" t="s">
        <v>268</v>
      </c>
      <c r="B73" s="4" t="s">
        <v>1272</v>
      </c>
      <c r="C73" s="12">
        <v>47</v>
      </c>
      <c r="D73" s="12">
        <v>103.5</v>
      </c>
      <c r="E73" s="12">
        <v>40</v>
      </c>
      <c r="F73" s="12">
        <v>102</v>
      </c>
      <c r="G73" s="12">
        <v>82</v>
      </c>
      <c r="H73" s="12">
        <v>30.5</v>
      </c>
      <c r="I73" s="4" t="s">
        <v>1194</v>
      </c>
    </row>
    <row r="74" spans="1:9" ht="24">
      <c r="A74" s="6" t="s">
        <v>269</v>
      </c>
      <c r="B74" s="4" t="s">
        <v>1272</v>
      </c>
      <c r="C74" s="12">
        <v>44</v>
      </c>
      <c r="D74" s="12">
        <v>106</v>
      </c>
      <c r="E74" s="12">
        <v>37</v>
      </c>
      <c r="F74" s="12">
        <v>105</v>
      </c>
      <c r="G74" s="12">
        <v>74</v>
      </c>
      <c r="H74" s="12">
        <v>27</v>
      </c>
      <c r="I74" s="4" t="s">
        <v>1194</v>
      </c>
    </row>
    <row r="75" spans="1:9">
      <c r="A75" s="121" t="s">
        <v>1842</v>
      </c>
      <c r="B75" s="9" t="s">
        <v>1272</v>
      </c>
      <c r="C75" s="9">
        <v>41</v>
      </c>
      <c r="D75" s="9">
        <v>107</v>
      </c>
      <c r="E75" s="9">
        <v>36</v>
      </c>
      <c r="F75" s="9">
        <v>105</v>
      </c>
      <c r="G75" s="9">
        <v>72</v>
      </c>
      <c r="H75" s="9">
        <v>26</v>
      </c>
      <c r="I75" s="9" t="s">
        <v>1194</v>
      </c>
    </row>
    <row r="76" spans="1:9">
      <c r="A76" s="6" t="s">
        <v>1754</v>
      </c>
      <c r="B76" s="4" t="s">
        <v>1272</v>
      </c>
      <c r="C76" s="4">
        <v>41</v>
      </c>
      <c r="D76" s="4">
        <v>107</v>
      </c>
      <c r="E76" s="4">
        <v>36</v>
      </c>
      <c r="F76" s="4">
        <v>105</v>
      </c>
      <c r="G76" s="4">
        <v>72</v>
      </c>
      <c r="H76" s="4">
        <v>26</v>
      </c>
      <c r="I76" s="4" t="s">
        <v>1194</v>
      </c>
    </row>
    <row r="77" spans="1:9">
      <c r="A77" s="6" t="s">
        <v>1406</v>
      </c>
      <c r="B77" s="4" t="s">
        <v>1272</v>
      </c>
      <c r="C77" s="4">
        <v>44</v>
      </c>
      <c r="D77" s="4">
        <v>106</v>
      </c>
      <c r="E77" s="4">
        <v>37</v>
      </c>
      <c r="F77" s="4">
        <v>105</v>
      </c>
      <c r="G77" s="4">
        <v>74</v>
      </c>
      <c r="H77" s="4">
        <v>27</v>
      </c>
      <c r="I77" s="4" t="s">
        <v>1194</v>
      </c>
    </row>
    <row r="78" spans="1:9">
      <c r="A78" s="6" t="s">
        <v>1179</v>
      </c>
      <c r="B78" s="4" t="s">
        <v>1272</v>
      </c>
      <c r="C78" s="4">
        <v>44</v>
      </c>
      <c r="D78" s="4">
        <v>106</v>
      </c>
      <c r="E78" s="4">
        <v>37</v>
      </c>
      <c r="F78" s="4">
        <v>105</v>
      </c>
      <c r="G78" s="4">
        <v>74</v>
      </c>
      <c r="H78" s="4">
        <v>27</v>
      </c>
      <c r="I78" s="4" t="s">
        <v>1194</v>
      </c>
    </row>
    <row r="79" spans="1:9">
      <c r="A79" s="6" t="s">
        <v>631</v>
      </c>
      <c r="B79" s="4" t="s">
        <v>1272</v>
      </c>
      <c r="C79" s="4">
        <v>41</v>
      </c>
      <c r="D79" s="4">
        <v>107</v>
      </c>
      <c r="E79" s="4">
        <v>36</v>
      </c>
      <c r="F79" s="4">
        <v>105</v>
      </c>
      <c r="G79" s="4">
        <v>72</v>
      </c>
      <c r="H79" s="4">
        <v>26</v>
      </c>
      <c r="I79" s="4" t="s">
        <v>1194</v>
      </c>
    </row>
    <row r="80" spans="1:9">
      <c r="A80" s="6" t="s">
        <v>205</v>
      </c>
      <c r="B80" s="4" t="s">
        <v>1272</v>
      </c>
      <c r="C80" s="4">
        <v>41</v>
      </c>
      <c r="D80" s="4">
        <v>107</v>
      </c>
      <c r="E80" s="4">
        <v>36</v>
      </c>
      <c r="F80" s="4">
        <v>105</v>
      </c>
      <c r="G80" s="4">
        <v>72</v>
      </c>
      <c r="H80" s="4">
        <v>26</v>
      </c>
      <c r="I80" s="4" t="s">
        <v>1194</v>
      </c>
    </row>
    <row r="81" spans="1:9" ht="36">
      <c r="A81" s="27" t="s">
        <v>266</v>
      </c>
      <c r="B81" s="4" t="s">
        <v>1272</v>
      </c>
      <c r="C81" s="12">
        <v>41</v>
      </c>
      <c r="D81" s="12">
        <v>107</v>
      </c>
      <c r="E81" s="4">
        <v>36</v>
      </c>
      <c r="F81" s="4">
        <v>105</v>
      </c>
      <c r="G81" s="4">
        <v>72</v>
      </c>
      <c r="H81" s="4">
        <v>26</v>
      </c>
      <c r="I81" s="4" t="s">
        <v>1194</v>
      </c>
    </row>
    <row r="82" spans="1:9" ht="36">
      <c r="A82" s="6" t="s">
        <v>265</v>
      </c>
      <c r="B82" s="4" t="s">
        <v>1385</v>
      </c>
      <c r="C82" s="12">
        <v>44</v>
      </c>
      <c r="D82" s="4">
        <v>106</v>
      </c>
      <c r="E82" s="12">
        <v>37</v>
      </c>
      <c r="F82" s="4">
        <v>105</v>
      </c>
      <c r="G82" s="12">
        <v>74</v>
      </c>
      <c r="H82" s="12">
        <v>27</v>
      </c>
      <c r="I82" s="4" t="s">
        <v>1194</v>
      </c>
    </row>
    <row r="83" spans="1:9" ht="24">
      <c r="A83" s="6" t="s">
        <v>78</v>
      </c>
      <c r="B83" s="78" t="s">
        <v>1272</v>
      </c>
      <c r="C83" s="12">
        <v>47</v>
      </c>
      <c r="D83" s="12">
        <v>103.5</v>
      </c>
      <c r="E83" s="12">
        <v>40</v>
      </c>
      <c r="F83" s="12">
        <v>102</v>
      </c>
      <c r="G83" s="12">
        <v>82</v>
      </c>
      <c r="H83" s="12">
        <v>30.5</v>
      </c>
      <c r="I83" s="4" t="s">
        <v>1194</v>
      </c>
    </row>
    <row r="84" spans="1:9">
      <c r="A84" s="27" t="s">
        <v>1205</v>
      </c>
      <c r="B84" s="16"/>
      <c r="C84" s="74"/>
      <c r="D84" s="74"/>
      <c r="E84" s="74"/>
      <c r="F84" s="74"/>
      <c r="G84" s="74"/>
      <c r="H84" s="74"/>
      <c r="I84" s="4" t="s">
        <v>1194</v>
      </c>
    </row>
    <row r="85" spans="1:9">
      <c r="A85" s="6" t="s">
        <v>2274</v>
      </c>
      <c r="B85" s="4" t="s">
        <v>1576</v>
      </c>
      <c r="C85" s="4">
        <v>44</v>
      </c>
      <c r="D85" s="4">
        <v>106</v>
      </c>
      <c r="E85" s="4">
        <v>37</v>
      </c>
      <c r="F85" s="4">
        <v>105</v>
      </c>
      <c r="I85" s="4" t="s">
        <v>1194</v>
      </c>
    </row>
    <row r="86" spans="1:9">
      <c r="A86" s="13" t="s">
        <v>1032</v>
      </c>
      <c r="B86" s="4" t="s">
        <v>1626</v>
      </c>
      <c r="C86" s="4">
        <v>33.5</v>
      </c>
      <c r="E86" s="4">
        <v>29.5</v>
      </c>
      <c r="I86" s="4" t="s">
        <v>1194</v>
      </c>
    </row>
    <row r="87" spans="1:9">
      <c r="A87" s="13" t="s">
        <v>1954</v>
      </c>
      <c r="B87" s="4" t="s">
        <v>1626</v>
      </c>
      <c r="C87" s="4">
        <v>33.5</v>
      </c>
      <c r="E87" s="4">
        <v>29.5</v>
      </c>
      <c r="I87" s="4" t="s">
        <v>1194</v>
      </c>
    </row>
    <row r="88" spans="1:9">
      <c r="A88" s="6" t="s">
        <v>1547</v>
      </c>
      <c r="B88" s="78" t="s">
        <v>1626</v>
      </c>
      <c r="C88" s="4">
        <v>33.5</v>
      </c>
      <c r="E88" s="4">
        <v>29.5</v>
      </c>
      <c r="I88" s="4" t="s">
        <v>1194</v>
      </c>
    </row>
    <row r="89" spans="1:9">
      <c r="A89" s="6" t="s">
        <v>2020</v>
      </c>
      <c r="B89" s="4" t="s">
        <v>1626</v>
      </c>
      <c r="C89" s="31"/>
      <c r="D89" s="31"/>
      <c r="E89" s="31"/>
      <c r="I89" s="4" t="s">
        <v>1194</v>
      </c>
    </row>
    <row r="90" spans="1:9">
      <c r="A90" s="6" t="s">
        <v>679</v>
      </c>
      <c r="B90" s="32" t="s">
        <v>1626</v>
      </c>
      <c r="C90" s="4">
        <v>34</v>
      </c>
      <c r="E90" s="4">
        <v>30</v>
      </c>
      <c r="I90" s="4" t="s">
        <v>1194</v>
      </c>
    </row>
    <row r="91" spans="1:9">
      <c r="A91" s="121" t="s">
        <v>1363</v>
      </c>
      <c r="B91" s="9" t="s">
        <v>1272</v>
      </c>
      <c r="C91" s="112">
        <v>41</v>
      </c>
      <c r="D91" s="9">
        <v>107</v>
      </c>
      <c r="E91" s="112">
        <v>36</v>
      </c>
      <c r="F91" s="9">
        <v>105</v>
      </c>
      <c r="G91" s="9">
        <v>72</v>
      </c>
      <c r="H91" s="9">
        <v>26</v>
      </c>
      <c r="I91" s="9" t="s">
        <v>1194</v>
      </c>
    </row>
    <row r="92" spans="1:9">
      <c r="A92" s="27" t="s">
        <v>76</v>
      </c>
      <c r="B92" s="4" t="s">
        <v>1272</v>
      </c>
      <c r="C92" s="12">
        <v>41</v>
      </c>
      <c r="D92" s="12">
        <v>107</v>
      </c>
      <c r="E92" s="12">
        <v>36</v>
      </c>
      <c r="F92" s="12">
        <v>105</v>
      </c>
      <c r="G92" s="12">
        <v>72</v>
      </c>
      <c r="H92" s="12">
        <v>26</v>
      </c>
      <c r="I92" s="4" t="s">
        <v>1194</v>
      </c>
    </row>
    <row r="93" spans="1:9" ht="13" thickBot="1">
      <c r="A93" s="263" t="s">
        <v>77</v>
      </c>
      <c r="B93" s="264" t="s">
        <v>1272</v>
      </c>
      <c r="C93" s="265">
        <v>44</v>
      </c>
      <c r="D93" s="265">
        <v>106</v>
      </c>
      <c r="E93" s="265">
        <v>37</v>
      </c>
      <c r="F93" s="265">
        <v>105</v>
      </c>
      <c r="G93" s="265">
        <v>74</v>
      </c>
      <c r="H93" s="265">
        <v>27</v>
      </c>
      <c r="I93" s="264" t="s">
        <v>1194</v>
      </c>
    </row>
    <row r="94" spans="1:9" ht="13" thickTop="1">
      <c r="A94" s="29" t="s">
        <v>1393</v>
      </c>
      <c r="B94" s="32" t="s">
        <v>1626</v>
      </c>
      <c r="C94" s="32">
        <v>44</v>
      </c>
      <c r="D94" s="32">
        <v>106</v>
      </c>
      <c r="E94" s="79">
        <v>37</v>
      </c>
      <c r="F94" s="32">
        <v>105</v>
      </c>
      <c r="G94" s="32">
        <v>74</v>
      </c>
      <c r="H94" s="32">
        <v>27</v>
      </c>
      <c r="I94" s="32" t="s">
        <v>1194</v>
      </c>
    </row>
    <row r="95" spans="1:9">
      <c r="A95" s="6" t="s">
        <v>1834</v>
      </c>
      <c r="B95" s="4" t="s">
        <v>1626</v>
      </c>
      <c r="C95" s="4">
        <v>46.5</v>
      </c>
      <c r="D95" s="4">
        <v>104</v>
      </c>
      <c r="E95" s="4">
        <v>39.5</v>
      </c>
      <c r="F95" s="4">
        <v>102.3</v>
      </c>
      <c r="G95" s="4">
        <v>81</v>
      </c>
      <c r="H95" s="4">
        <v>30.5</v>
      </c>
      <c r="I95" s="4" t="s">
        <v>1194</v>
      </c>
    </row>
    <row r="96" spans="1:9">
      <c r="A96" s="6" t="s">
        <v>586</v>
      </c>
      <c r="B96" s="4" t="s">
        <v>1626</v>
      </c>
      <c r="C96" s="4">
        <v>46.5</v>
      </c>
      <c r="D96" s="4">
        <v>104</v>
      </c>
      <c r="E96" s="4">
        <v>39.5</v>
      </c>
      <c r="F96" s="4">
        <v>102.3</v>
      </c>
      <c r="G96" s="4">
        <v>81</v>
      </c>
      <c r="H96" s="4">
        <v>30.5</v>
      </c>
      <c r="I96" s="4" t="s">
        <v>1194</v>
      </c>
    </row>
    <row r="97" spans="1:9">
      <c r="A97" s="26" t="s">
        <v>206</v>
      </c>
      <c r="B97" s="16" t="s">
        <v>1626</v>
      </c>
      <c r="C97" s="4">
        <v>46.4</v>
      </c>
      <c r="E97" s="4">
        <v>39.4</v>
      </c>
      <c r="G97" s="4">
        <v>81</v>
      </c>
      <c r="H97" s="4">
        <v>30.5</v>
      </c>
      <c r="I97" s="4" t="s">
        <v>1194</v>
      </c>
    </row>
    <row r="98" spans="1:9">
      <c r="A98" s="6" t="s">
        <v>2082</v>
      </c>
      <c r="B98" s="4" t="s">
        <v>1626</v>
      </c>
      <c r="C98" s="4">
        <v>44</v>
      </c>
      <c r="D98" s="4">
        <v>106</v>
      </c>
      <c r="E98" s="4">
        <v>37</v>
      </c>
      <c r="F98" s="4">
        <v>105</v>
      </c>
      <c r="G98" s="4">
        <v>74</v>
      </c>
      <c r="H98" s="4">
        <v>27</v>
      </c>
      <c r="I98" s="4" t="s">
        <v>1194</v>
      </c>
    </row>
    <row r="99" spans="1:9">
      <c r="A99" s="6" t="s">
        <v>1206</v>
      </c>
      <c r="B99" s="4" t="s">
        <v>1576</v>
      </c>
      <c r="C99" s="4">
        <v>44</v>
      </c>
      <c r="D99" s="4">
        <v>106</v>
      </c>
      <c r="E99" s="4">
        <v>37</v>
      </c>
      <c r="F99" s="4">
        <v>105</v>
      </c>
      <c r="G99" s="4">
        <v>74</v>
      </c>
      <c r="H99" s="4">
        <v>27</v>
      </c>
      <c r="I99" s="4" t="s">
        <v>1194</v>
      </c>
    </row>
    <row r="100" spans="1:9">
      <c r="A100" s="27" t="s">
        <v>1553</v>
      </c>
      <c r="B100" s="4" t="s">
        <v>1626</v>
      </c>
      <c r="C100" s="4">
        <v>44</v>
      </c>
      <c r="D100" s="4">
        <v>106</v>
      </c>
      <c r="E100" s="4">
        <v>37</v>
      </c>
      <c r="F100" s="4">
        <v>105</v>
      </c>
      <c r="G100" s="4">
        <v>74</v>
      </c>
      <c r="H100" s="4">
        <v>27</v>
      </c>
      <c r="I100" s="4" t="s">
        <v>1194</v>
      </c>
    </row>
    <row r="101" spans="1:9">
      <c r="A101" s="27" t="s">
        <v>1678</v>
      </c>
      <c r="B101" s="35"/>
      <c r="C101" s="4">
        <v>44</v>
      </c>
      <c r="D101" s="4">
        <v>106</v>
      </c>
      <c r="E101" s="4">
        <v>37</v>
      </c>
      <c r="F101" s="4">
        <v>105</v>
      </c>
      <c r="G101" s="4">
        <v>74</v>
      </c>
      <c r="H101" s="4">
        <v>27</v>
      </c>
      <c r="I101" s="4" t="s">
        <v>1194</v>
      </c>
    </row>
    <row r="102" spans="1:9">
      <c r="A102" s="27" t="s">
        <v>1517</v>
      </c>
      <c r="B102" s="9"/>
      <c r="C102" s="4"/>
      <c r="D102" s="4"/>
      <c r="E102" s="4"/>
      <c r="F102" s="4"/>
      <c r="G102" s="4"/>
      <c r="H102" s="4"/>
      <c r="I102" s="4" t="s">
        <v>1194</v>
      </c>
    </row>
    <row r="103" spans="1:9">
      <c r="A103" s="13" t="s">
        <v>1686</v>
      </c>
      <c r="B103" s="35"/>
      <c r="C103" s="4">
        <v>44</v>
      </c>
      <c r="D103" s="4">
        <v>106</v>
      </c>
      <c r="E103" s="4">
        <v>37</v>
      </c>
      <c r="F103" s="4">
        <v>105</v>
      </c>
      <c r="G103" s="4">
        <v>74</v>
      </c>
      <c r="H103" s="4">
        <v>27</v>
      </c>
      <c r="I103" s="4" t="s">
        <v>1194</v>
      </c>
    </row>
    <row r="104" spans="1:9">
      <c r="A104" s="13" t="s">
        <v>891</v>
      </c>
      <c r="B104" s="4" t="s">
        <v>1626</v>
      </c>
      <c r="C104" s="4">
        <v>44</v>
      </c>
      <c r="D104" s="4">
        <v>106</v>
      </c>
      <c r="E104" s="4">
        <v>37</v>
      </c>
      <c r="F104" s="4">
        <v>105</v>
      </c>
      <c r="G104" s="4">
        <v>74</v>
      </c>
      <c r="H104" s="4">
        <v>27</v>
      </c>
      <c r="I104" s="4" t="s">
        <v>1194</v>
      </c>
    </row>
    <row r="105" spans="1:9">
      <c r="A105" s="6" t="s">
        <v>1802</v>
      </c>
      <c r="B105" s="4" t="s">
        <v>1626</v>
      </c>
      <c r="C105" s="4">
        <v>44</v>
      </c>
      <c r="D105" s="4">
        <v>106</v>
      </c>
      <c r="E105" s="4">
        <v>37</v>
      </c>
      <c r="F105" s="4">
        <v>105</v>
      </c>
      <c r="G105" s="4">
        <v>74</v>
      </c>
      <c r="H105" s="4">
        <v>27</v>
      </c>
      <c r="I105" s="4" t="s">
        <v>1194</v>
      </c>
    </row>
    <row r="106" spans="1:9">
      <c r="A106" s="13" t="s">
        <v>1577</v>
      </c>
      <c r="B106" s="4" t="s">
        <v>1626</v>
      </c>
      <c r="C106" s="4">
        <v>44</v>
      </c>
      <c r="D106" s="4">
        <v>106</v>
      </c>
      <c r="E106" s="4">
        <v>37</v>
      </c>
      <c r="F106" s="4">
        <v>105</v>
      </c>
      <c r="G106" s="4">
        <v>74</v>
      </c>
      <c r="H106" s="4">
        <v>27</v>
      </c>
      <c r="I106" s="4" t="s">
        <v>1194</v>
      </c>
    </row>
    <row r="107" spans="1:9">
      <c r="A107" s="13" t="s">
        <v>2125</v>
      </c>
      <c r="B107" s="4" t="s">
        <v>1626</v>
      </c>
      <c r="C107" s="4">
        <v>44</v>
      </c>
      <c r="D107" s="4">
        <v>106</v>
      </c>
      <c r="E107" s="4">
        <v>37</v>
      </c>
      <c r="F107" s="4">
        <v>105</v>
      </c>
      <c r="G107" s="4">
        <v>74</v>
      </c>
      <c r="H107" s="4">
        <v>27</v>
      </c>
      <c r="I107" s="4" t="s">
        <v>1194</v>
      </c>
    </row>
    <row r="108" spans="1:9">
      <c r="A108" s="13" t="s">
        <v>1497</v>
      </c>
      <c r="B108" s="35"/>
      <c r="C108" s="4">
        <v>44</v>
      </c>
      <c r="D108" s="4">
        <v>106</v>
      </c>
      <c r="E108" s="4">
        <v>37</v>
      </c>
      <c r="F108" s="4">
        <v>105</v>
      </c>
      <c r="G108" s="4">
        <v>74</v>
      </c>
      <c r="H108" s="4">
        <v>27</v>
      </c>
      <c r="I108" s="4" t="s">
        <v>1194</v>
      </c>
    </row>
    <row r="109" spans="1:9">
      <c r="A109" s="6" t="s">
        <v>1235</v>
      </c>
      <c r="B109" s="4" t="s">
        <v>1576</v>
      </c>
      <c r="C109" s="4">
        <v>44</v>
      </c>
      <c r="D109" s="4">
        <v>106</v>
      </c>
      <c r="E109" s="4">
        <v>37</v>
      </c>
      <c r="F109" s="4">
        <v>105</v>
      </c>
      <c r="G109" s="4">
        <v>74</v>
      </c>
      <c r="H109" s="4">
        <v>27</v>
      </c>
      <c r="I109" s="4" t="s">
        <v>1194</v>
      </c>
    </row>
    <row r="110" spans="1:9">
      <c r="A110" s="26" t="s">
        <v>1036</v>
      </c>
      <c r="B110" s="4" t="s">
        <v>1626</v>
      </c>
      <c r="C110" s="4">
        <v>44</v>
      </c>
      <c r="D110" s="4">
        <v>106</v>
      </c>
      <c r="E110" s="4">
        <v>37</v>
      </c>
      <c r="F110" s="4">
        <v>105</v>
      </c>
      <c r="G110" s="12">
        <v>74</v>
      </c>
      <c r="H110" s="12">
        <v>27</v>
      </c>
      <c r="I110" s="4" t="s">
        <v>1194</v>
      </c>
    </row>
    <row r="111" spans="1:9">
      <c r="A111" s="27" t="s">
        <v>1433</v>
      </c>
      <c r="B111" s="32" t="s">
        <v>1626</v>
      </c>
      <c r="C111" s="32">
        <v>44</v>
      </c>
      <c r="D111" s="4">
        <v>106</v>
      </c>
      <c r="E111" s="32">
        <v>37</v>
      </c>
      <c r="F111" s="4">
        <v>105</v>
      </c>
      <c r="G111" s="12">
        <v>74</v>
      </c>
      <c r="H111" s="12">
        <v>27</v>
      </c>
      <c r="I111" s="32" t="s">
        <v>1194</v>
      </c>
    </row>
    <row r="112" spans="1:9">
      <c r="A112" s="13" t="s">
        <v>1035</v>
      </c>
      <c r="B112" s="4" t="s">
        <v>1626</v>
      </c>
      <c r="C112" s="4">
        <v>44</v>
      </c>
      <c r="D112" s="4">
        <v>106</v>
      </c>
      <c r="E112" s="4">
        <v>37</v>
      </c>
      <c r="F112" s="4">
        <v>105</v>
      </c>
      <c r="G112" s="12">
        <v>74</v>
      </c>
      <c r="H112" s="12">
        <v>27</v>
      </c>
      <c r="I112" s="4" t="s">
        <v>1194</v>
      </c>
    </row>
    <row r="113" spans="1:9">
      <c r="A113" s="27" t="s">
        <v>1387</v>
      </c>
      <c r="B113" s="4" t="s">
        <v>1626</v>
      </c>
      <c r="C113" s="4">
        <v>44</v>
      </c>
      <c r="D113" s="4">
        <v>106</v>
      </c>
      <c r="E113" s="4">
        <v>37</v>
      </c>
      <c r="F113" s="4">
        <v>105</v>
      </c>
      <c r="G113" s="12">
        <v>74</v>
      </c>
      <c r="H113" s="12">
        <v>27</v>
      </c>
      <c r="I113" s="4" t="s">
        <v>1194</v>
      </c>
    </row>
    <row r="114" spans="1:9">
      <c r="A114" s="13" t="s">
        <v>1960</v>
      </c>
      <c r="B114" s="35"/>
      <c r="C114" s="4">
        <v>44</v>
      </c>
      <c r="D114" s="4">
        <v>106</v>
      </c>
      <c r="E114" s="4">
        <v>37</v>
      </c>
      <c r="F114" s="4">
        <v>105</v>
      </c>
      <c r="G114" s="12">
        <v>74</v>
      </c>
      <c r="H114" s="12">
        <v>27</v>
      </c>
      <c r="I114" s="4" t="s">
        <v>1194</v>
      </c>
    </row>
    <row r="115" spans="1:9">
      <c r="A115" s="13" t="s">
        <v>201</v>
      </c>
      <c r="B115" s="4" t="s">
        <v>1626</v>
      </c>
      <c r="C115" s="4">
        <v>44</v>
      </c>
      <c r="D115" s="4">
        <v>106</v>
      </c>
      <c r="E115" s="4">
        <v>37</v>
      </c>
      <c r="F115" s="4">
        <v>105</v>
      </c>
      <c r="G115" s="12">
        <v>74</v>
      </c>
      <c r="H115" s="12">
        <v>27</v>
      </c>
      <c r="I115" s="4" t="s">
        <v>1194</v>
      </c>
    </row>
    <row r="116" spans="1:9">
      <c r="A116" s="13" t="s">
        <v>708</v>
      </c>
      <c r="B116" s="4" t="s">
        <v>1626</v>
      </c>
      <c r="C116" s="4">
        <v>44</v>
      </c>
      <c r="D116" s="4">
        <v>106</v>
      </c>
      <c r="E116" s="4">
        <v>37</v>
      </c>
      <c r="F116" s="4">
        <v>105</v>
      </c>
      <c r="G116" s="12">
        <v>74</v>
      </c>
      <c r="H116" s="12">
        <v>27</v>
      </c>
      <c r="I116" s="4" t="s">
        <v>1194</v>
      </c>
    </row>
    <row r="117" spans="1:9">
      <c r="A117" s="13" t="s">
        <v>1405</v>
      </c>
      <c r="B117" s="35"/>
      <c r="C117" s="4">
        <v>44</v>
      </c>
      <c r="D117" s="4">
        <v>106</v>
      </c>
      <c r="E117" s="4">
        <v>37</v>
      </c>
      <c r="F117" s="4">
        <v>105</v>
      </c>
      <c r="G117" s="12">
        <v>74</v>
      </c>
      <c r="H117" s="12">
        <v>27</v>
      </c>
      <c r="I117" s="4" t="s">
        <v>1194</v>
      </c>
    </row>
    <row r="118" spans="1:9">
      <c r="A118" s="13" t="s">
        <v>962</v>
      </c>
      <c r="B118" s="4" t="s">
        <v>1626</v>
      </c>
      <c r="C118" s="4">
        <v>44</v>
      </c>
      <c r="D118" s="4">
        <v>106</v>
      </c>
      <c r="E118" s="4">
        <v>37</v>
      </c>
      <c r="F118" s="4">
        <v>105</v>
      </c>
      <c r="G118" s="12">
        <v>74</v>
      </c>
      <c r="H118" s="12">
        <v>27</v>
      </c>
      <c r="I118" s="4" t="s">
        <v>1194</v>
      </c>
    </row>
    <row r="119" spans="1:9">
      <c r="A119" s="13" t="s">
        <v>704</v>
      </c>
      <c r="B119" s="35"/>
      <c r="C119" s="4">
        <v>44</v>
      </c>
      <c r="D119" s="4">
        <v>106</v>
      </c>
      <c r="E119" s="4">
        <v>37</v>
      </c>
      <c r="F119" s="4">
        <v>105</v>
      </c>
      <c r="G119" s="12">
        <v>74</v>
      </c>
      <c r="H119" s="12">
        <v>27</v>
      </c>
      <c r="I119" s="4" t="s">
        <v>1194</v>
      </c>
    </row>
    <row r="120" spans="1:9">
      <c r="A120" s="13" t="s">
        <v>1353</v>
      </c>
      <c r="B120" s="35"/>
      <c r="C120" s="4">
        <v>44</v>
      </c>
      <c r="D120" s="4">
        <v>106</v>
      </c>
      <c r="E120" s="4">
        <v>37</v>
      </c>
      <c r="F120" s="4">
        <v>105</v>
      </c>
      <c r="G120" s="12">
        <v>74</v>
      </c>
      <c r="H120" s="12">
        <v>27</v>
      </c>
      <c r="I120" s="4" t="s">
        <v>1194</v>
      </c>
    </row>
    <row r="121" spans="1:9">
      <c r="A121" s="13" t="s">
        <v>894</v>
      </c>
      <c r="B121" s="35"/>
      <c r="C121" s="4">
        <v>44</v>
      </c>
      <c r="D121" s="4">
        <v>106</v>
      </c>
      <c r="E121" s="4">
        <v>37</v>
      </c>
      <c r="F121" s="4">
        <v>105</v>
      </c>
      <c r="G121" s="12">
        <v>74</v>
      </c>
      <c r="H121" s="12">
        <v>27</v>
      </c>
      <c r="I121" s="4" t="s">
        <v>1194</v>
      </c>
    </row>
    <row r="122" spans="1:9">
      <c r="A122" s="13" t="s">
        <v>1521</v>
      </c>
      <c r="B122" s="9"/>
      <c r="C122" s="31"/>
      <c r="D122" s="31"/>
      <c r="E122" s="31"/>
      <c r="F122" s="31"/>
      <c r="G122" s="74"/>
      <c r="H122" s="74"/>
      <c r="I122" s="4"/>
    </row>
    <row r="123" spans="1:9">
      <c r="A123" s="13" t="s">
        <v>189</v>
      </c>
      <c r="B123" s="9"/>
      <c r="C123" s="31"/>
      <c r="D123" s="31"/>
      <c r="E123" s="31"/>
      <c r="F123" s="31"/>
      <c r="G123" s="74"/>
      <c r="H123" s="74"/>
      <c r="I123" s="4" t="s">
        <v>1194</v>
      </c>
    </row>
    <row r="124" spans="1:9">
      <c r="A124" s="6" t="s">
        <v>475</v>
      </c>
      <c r="B124" s="4" t="s">
        <v>1626</v>
      </c>
      <c r="C124" s="4">
        <v>46.4</v>
      </c>
      <c r="E124" s="4">
        <v>39.4</v>
      </c>
      <c r="G124" s="4">
        <v>81</v>
      </c>
      <c r="H124" s="4">
        <v>30.5</v>
      </c>
      <c r="I124" s="4" t="s">
        <v>1194</v>
      </c>
    </row>
    <row r="125" spans="1:9">
      <c r="A125" s="6" t="s">
        <v>1747</v>
      </c>
      <c r="B125" s="4" t="s">
        <v>1626</v>
      </c>
      <c r="C125" s="4">
        <v>46.5</v>
      </c>
      <c r="D125" s="4">
        <v>104</v>
      </c>
      <c r="E125" s="4">
        <v>39.5</v>
      </c>
      <c r="F125" s="4">
        <v>102.3</v>
      </c>
      <c r="G125" s="4">
        <v>81</v>
      </c>
      <c r="H125" s="4">
        <v>30.5</v>
      </c>
      <c r="I125" s="4" t="s">
        <v>1194</v>
      </c>
    </row>
    <row r="126" spans="1:9">
      <c r="A126" s="6" t="s">
        <v>1745</v>
      </c>
      <c r="B126" s="4" t="s">
        <v>1626</v>
      </c>
      <c r="C126" s="4"/>
      <c r="D126" s="4"/>
      <c r="E126" s="4"/>
      <c r="F126" s="4"/>
      <c r="G126" s="4"/>
      <c r="H126" s="4"/>
      <c r="I126" s="4" t="s">
        <v>1194</v>
      </c>
    </row>
    <row r="127" spans="1:9">
      <c r="A127" s="13" t="s">
        <v>2105</v>
      </c>
      <c r="B127" s="32" t="s">
        <v>1626</v>
      </c>
      <c r="C127" s="4">
        <v>46.5</v>
      </c>
      <c r="D127" s="4">
        <v>104</v>
      </c>
      <c r="E127" s="4">
        <v>39.5</v>
      </c>
      <c r="F127" s="4">
        <v>102.3</v>
      </c>
      <c r="G127" s="4">
        <v>81</v>
      </c>
      <c r="H127" s="4">
        <v>30.5</v>
      </c>
      <c r="I127" s="4" t="s">
        <v>1194</v>
      </c>
    </row>
    <row r="128" spans="1:9">
      <c r="A128" s="13" t="s">
        <v>1808</v>
      </c>
      <c r="B128" s="4" t="s">
        <v>1626</v>
      </c>
      <c r="C128" s="4">
        <v>46.5</v>
      </c>
      <c r="D128" s="4">
        <v>104</v>
      </c>
      <c r="E128" s="4">
        <v>39.5</v>
      </c>
      <c r="F128" s="4">
        <v>102.3</v>
      </c>
      <c r="G128" s="4">
        <v>81</v>
      </c>
      <c r="H128" s="4">
        <v>30.5</v>
      </c>
      <c r="I128" s="4" t="s">
        <v>1194</v>
      </c>
    </row>
    <row r="129" spans="1:9">
      <c r="A129" s="13" t="s">
        <v>1428</v>
      </c>
      <c r="B129" s="4" t="s">
        <v>1626</v>
      </c>
      <c r="C129" s="4">
        <v>46.5</v>
      </c>
      <c r="D129" s="4">
        <v>104</v>
      </c>
      <c r="E129" s="4">
        <v>39.5</v>
      </c>
      <c r="F129" s="4">
        <v>102.3</v>
      </c>
      <c r="G129" s="4">
        <v>81</v>
      </c>
      <c r="H129" s="4">
        <v>30.5</v>
      </c>
      <c r="I129" s="4" t="s">
        <v>1194</v>
      </c>
    </row>
    <row r="130" spans="1:9">
      <c r="A130" s="13" t="s">
        <v>1514</v>
      </c>
      <c r="B130" s="4" t="s">
        <v>1626</v>
      </c>
      <c r="C130" s="4">
        <v>46.5</v>
      </c>
      <c r="D130" s="4">
        <v>104</v>
      </c>
      <c r="E130" s="4">
        <v>39.5</v>
      </c>
      <c r="F130" s="4">
        <v>102.3</v>
      </c>
      <c r="G130" s="4">
        <v>81</v>
      </c>
      <c r="H130" s="4">
        <v>30.5</v>
      </c>
      <c r="I130" s="4" t="s">
        <v>1194</v>
      </c>
    </row>
    <row r="131" spans="1:9">
      <c r="A131" s="13" t="s">
        <v>257</v>
      </c>
      <c r="B131" s="4" t="s">
        <v>1626</v>
      </c>
      <c r="C131" s="4">
        <v>46.5</v>
      </c>
      <c r="D131" s="4">
        <v>104</v>
      </c>
      <c r="E131" s="4">
        <v>39.5</v>
      </c>
      <c r="F131" s="4">
        <v>102.3</v>
      </c>
      <c r="G131" s="4">
        <v>81</v>
      </c>
      <c r="H131" s="4">
        <v>30.5</v>
      </c>
      <c r="I131" s="4" t="s">
        <v>1194</v>
      </c>
    </row>
    <row r="132" spans="1:9">
      <c r="A132" s="27" t="s">
        <v>1710</v>
      </c>
      <c r="B132" s="4" t="s">
        <v>1626</v>
      </c>
      <c r="C132" s="4">
        <v>46.5</v>
      </c>
      <c r="D132" s="4">
        <v>104</v>
      </c>
      <c r="E132" s="4">
        <v>39.5</v>
      </c>
      <c r="F132" s="4">
        <v>102.3</v>
      </c>
      <c r="G132" s="4">
        <v>81</v>
      </c>
      <c r="H132" s="4">
        <v>30.5</v>
      </c>
      <c r="I132" s="4" t="s">
        <v>1194</v>
      </c>
    </row>
    <row r="133" spans="1:9">
      <c r="A133" s="27" t="s">
        <v>2037</v>
      </c>
      <c r="B133" s="4" t="s">
        <v>1626</v>
      </c>
      <c r="C133" s="4">
        <v>46.5</v>
      </c>
      <c r="D133" s="4">
        <v>104</v>
      </c>
      <c r="E133" s="4">
        <v>39.5</v>
      </c>
      <c r="F133" s="4">
        <v>102.3</v>
      </c>
      <c r="G133" s="4">
        <v>81</v>
      </c>
      <c r="H133" s="4">
        <v>30.5</v>
      </c>
      <c r="I133" s="4" t="s">
        <v>1194</v>
      </c>
    </row>
    <row r="134" spans="1:9">
      <c r="A134" s="13" t="s">
        <v>1602</v>
      </c>
      <c r="B134" s="4" t="s">
        <v>1626</v>
      </c>
      <c r="C134" s="4">
        <v>46.5</v>
      </c>
      <c r="D134" s="4">
        <v>104</v>
      </c>
      <c r="E134" s="4">
        <v>39.5</v>
      </c>
      <c r="F134" s="4">
        <v>102.3</v>
      </c>
      <c r="G134" s="4">
        <v>81</v>
      </c>
      <c r="H134" s="4">
        <v>30.5</v>
      </c>
      <c r="I134" s="4" t="s">
        <v>1194</v>
      </c>
    </row>
    <row r="135" spans="1:9">
      <c r="A135" s="13" t="s">
        <v>394</v>
      </c>
      <c r="B135" s="4" t="s">
        <v>1626</v>
      </c>
      <c r="C135" s="4">
        <v>46.5</v>
      </c>
      <c r="D135" s="4">
        <v>104</v>
      </c>
      <c r="E135" s="4">
        <v>39.5</v>
      </c>
      <c r="F135" s="4">
        <v>102.3</v>
      </c>
      <c r="G135" s="4">
        <v>81</v>
      </c>
      <c r="H135" s="4">
        <v>30.5</v>
      </c>
      <c r="I135" s="4" t="s">
        <v>1194</v>
      </c>
    </row>
    <row r="136" spans="1:9" ht="13" thickBot="1">
      <c r="A136" s="266" t="s">
        <v>1768</v>
      </c>
      <c r="B136" s="264" t="s">
        <v>1626</v>
      </c>
      <c r="C136" s="264">
        <v>46.5</v>
      </c>
      <c r="D136" s="264">
        <v>104</v>
      </c>
      <c r="E136" s="264">
        <v>39.5</v>
      </c>
      <c r="F136" s="264">
        <v>102.3</v>
      </c>
      <c r="G136" s="264">
        <v>81</v>
      </c>
      <c r="H136" s="264">
        <v>30.5</v>
      </c>
      <c r="I136" s="264" t="s">
        <v>1194</v>
      </c>
    </row>
    <row r="137" spans="1:9" ht="13" thickTop="1">
      <c r="A137" s="27" t="s">
        <v>1541</v>
      </c>
      <c r="B137" s="4" t="s">
        <v>1626</v>
      </c>
      <c r="C137" s="4">
        <v>46.4</v>
      </c>
      <c r="D137" s="527"/>
      <c r="E137" s="4">
        <v>39.4</v>
      </c>
      <c r="F137" s="527"/>
      <c r="G137" s="12">
        <v>81</v>
      </c>
      <c r="H137" s="12">
        <v>30.5</v>
      </c>
      <c r="I137" s="4" t="s">
        <v>1194</v>
      </c>
    </row>
    <row r="138" spans="1:9">
      <c r="A138" s="27" t="s">
        <v>1863</v>
      </c>
      <c r="B138" s="540" t="s">
        <v>1626</v>
      </c>
      <c r="C138" s="4"/>
      <c r="D138" s="74"/>
      <c r="E138" s="4"/>
      <c r="F138" s="74"/>
      <c r="G138" s="74"/>
      <c r="H138" s="74"/>
      <c r="I138" s="4" t="s">
        <v>1194</v>
      </c>
    </row>
    <row r="139" spans="1:9">
      <c r="A139" s="76" t="s">
        <v>1868</v>
      </c>
      <c r="B139" s="4" t="s">
        <v>1626</v>
      </c>
      <c r="C139" s="4">
        <v>46.4</v>
      </c>
      <c r="D139" s="74"/>
      <c r="E139" s="4">
        <v>39.4</v>
      </c>
      <c r="F139" s="74"/>
      <c r="G139" s="12">
        <v>81</v>
      </c>
      <c r="H139" s="12">
        <v>30.5</v>
      </c>
      <c r="I139" s="4" t="s">
        <v>1194</v>
      </c>
    </row>
    <row r="140" spans="1:9">
      <c r="A140" s="27" t="s">
        <v>1867</v>
      </c>
      <c r="B140" s="540" t="s">
        <v>1626</v>
      </c>
      <c r="C140" s="4"/>
      <c r="D140" s="74"/>
      <c r="E140" s="4"/>
      <c r="F140" s="74"/>
      <c r="G140" s="74"/>
      <c r="H140" s="74"/>
      <c r="I140" s="4" t="s">
        <v>1194</v>
      </c>
    </row>
    <row r="141" spans="1:9">
      <c r="A141" s="6" t="s">
        <v>809</v>
      </c>
      <c r="B141" s="4" t="s">
        <v>1626</v>
      </c>
      <c r="C141" s="4">
        <v>36</v>
      </c>
      <c r="D141" s="31"/>
      <c r="E141" s="4">
        <v>31</v>
      </c>
      <c r="F141" s="31"/>
      <c r="G141" s="31"/>
      <c r="H141" s="31"/>
      <c r="I141" s="4" t="s">
        <v>1194</v>
      </c>
    </row>
    <row r="142" spans="1:9">
      <c r="A142" s="27" t="s">
        <v>298</v>
      </c>
      <c r="B142" s="4" t="s">
        <v>1626</v>
      </c>
      <c r="C142" s="4">
        <v>46.4</v>
      </c>
      <c r="D142" s="74"/>
      <c r="E142" s="4">
        <v>39.4</v>
      </c>
      <c r="F142" s="74"/>
      <c r="G142" s="12">
        <v>81</v>
      </c>
      <c r="H142" s="12">
        <v>30.5</v>
      </c>
      <c r="I142" s="4" t="s">
        <v>1194</v>
      </c>
    </row>
    <row r="143" spans="1:9">
      <c r="A143" s="27" t="s">
        <v>186</v>
      </c>
      <c r="B143" s="540" t="s">
        <v>1626</v>
      </c>
      <c r="C143" s="31"/>
      <c r="D143" s="74"/>
      <c r="E143" s="31"/>
      <c r="F143" s="74"/>
      <c r="G143" s="74"/>
      <c r="H143" s="74"/>
      <c r="I143" s="31"/>
    </row>
    <row r="144" spans="1:9">
      <c r="A144" s="27" t="s">
        <v>2118</v>
      </c>
      <c r="B144" s="540" t="s">
        <v>1626</v>
      </c>
      <c r="C144" s="31"/>
      <c r="D144" s="74"/>
      <c r="E144" s="31"/>
      <c r="F144" s="74"/>
      <c r="G144" s="74"/>
      <c r="H144" s="74"/>
      <c r="I144" s="31"/>
    </row>
    <row r="145" spans="1:9" ht="13" thickBot="1">
      <c r="A145" s="84" t="s">
        <v>2136</v>
      </c>
      <c r="B145" s="541" t="s">
        <v>2137</v>
      </c>
      <c r="C145" s="31"/>
      <c r="D145" s="74"/>
      <c r="E145" s="31"/>
      <c r="F145" s="74"/>
      <c r="G145" s="74"/>
      <c r="H145" s="74"/>
      <c r="I145" s="31"/>
    </row>
    <row r="146" spans="1:9" ht="13" thickTop="1">
      <c r="A146" s="542" t="s">
        <v>118</v>
      </c>
      <c r="B146" s="638"/>
      <c r="C146" s="543"/>
      <c r="D146" s="543"/>
      <c r="E146" s="543"/>
      <c r="F146" s="543"/>
      <c r="G146" s="543"/>
      <c r="H146" s="543"/>
      <c r="I146" s="543"/>
    </row>
    <row r="148" spans="1:9" ht="24" customHeight="1">
      <c r="A148" s="230" t="s">
        <v>284</v>
      </c>
    </row>
    <row r="149" spans="1:9" ht="24" customHeight="1">
      <c r="A149" s="550" t="s">
        <v>271</v>
      </c>
      <c r="B149" s="1034" t="s">
        <v>1874</v>
      </c>
      <c r="C149" s="1034"/>
      <c r="D149" s="1034"/>
      <c r="E149" s="1034"/>
      <c r="F149" s="1034"/>
      <c r="G149" s="1034"/>
      <c r="H149" s="1034"/>
      <c r="I149" s="1034"/>
    </row>
  </sheetData>
  <mergeCells count="3">
    <mergeCell ref="B1:F1"/>
    <mergeCell ref="G1:H1"/>
    <mergeCell ref="B149:I149"/>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dimension ref="A1:G155"/>
  <sheetViews>
    <sheetView zoomScale="125" workbookViewId="0">
      <pane xSplit="1" ySplit="2" topLeftCell="B39" activePane="bottomRight" state="frozenSplit"/>
      <selection activeCell="A20" sqref="A20"/>
      <selection pane="topRight" activeCell="A20" sqref="A20"/>
      <selection pane="bottomLeft" activeCell="A20" sqref="A20"/>
      <selection pane="bottomRight" activeCell="C2" sqref="C2"/>
    </sheetView>
  </sheetViews>
  <sheetFormatPr baseColWidth="10" defaultRowHeight="12" x14ac:dyDescent="0"/>
  <cols>
    <col min="1" max="1" width="26.5" style="7" bestFit="1" customWidth="1"/>
    <col min="2" max="7" width="9.83203125" style="7" customWidth="1"/>
    <col min="8" max="16384" width="10.83203125" style="7"/>
  </cols>
  <sheetData>
    <row r="1" spans="1:7">
      <c r="A1" s="325"/>
      <c r="B1" s="217" t="s">
        <v>886</v>
      </c>
      <c r="C1" s="218" t="s">
        <v>1472</v>
      </c>
      <c r="D1" s="1035" t="s">
        <v>1111</v>
      </c>
      <c r="E1" s="1036"/>
      <c r="F1" s="1037"/>
      <c r="G1" s="217" t="s">
        <v>1121</v>
      </c>
    </row>
    <row r="2" spans="1:7" s="149" customFormat="1">
      <c r="A2" s="219" t="s">
        <v>1207</v>
      </c>
      <c r="B2" s="220"/>
      <c r="C2" s="221" t="s">
        <v>1471</v>
      </c>
      <c r="D2" s="220" t="s">
        <v>1274</v>
      </c>
      <c r="E2" s="220" t="s">
        <v>1109</v>
      </c>
      <c r="F2" s="220" t="s">
        <v>1110</v>
      </c>
      <c r="G2" s="220"/>
    </row>
    <row r="3" spans="1:7" s="149" customFormat="1">
      <c r="A3" s="6" t="s">
        <v>1483</v>
      </c>
      <c r="B3" s="222"/>
      <c r="C3" s="222"/>
      <c r="D3" s="222"/>
      <c r="E3" s="222"/>
      <c r="F3" s="222"/>
      <c r="G3" s="223">
        <v>0</v>
      </c>
    </row>
    <row r="4" spans="1:7" s="149" customFormat="1">
      <c r="A4" s="6" t="s">
        <v>1940</v>
      </c>
      <c r="B4" s="223">
        <v>66</v>
      </c>
      <c r="C4" s="222"/>
      <c r="D4" s="223">
        <v>1.49</v>
      </c>
      <c r="E4" s="223">
        <v>1.49</v>
      </c>
      <c r="F4" s="223">
        <v>3.99</v>
      </c>
      <c r="G4" s="223">
        <v>0</v>
      </c>
    </row>
    <row r="5" spans="1:7" s="149" customFormat="1">
      <c r="A5" s="6" t="s">
        <v>403</v>
      </c>
      <c r="B5" s="223">
        <v>74</v>
      </c>
      <c r="C5" s="222"/>
      <c r="D5" s="223">
        <v>1.49</v>
      </c>
      <c r="E5" s="223">
        <v>1.99</v>
      </c>
      <c r="F5" s="223">
        <v>3.99</v>
      </c>
      <c r="G5" s="223">
        <v>0</v>
      </c>
    </row>
    <row r="6" spans="1:7" s="149" customFormat="1">
      <c r="A6" s="6" t="s">
        <v>1723</v>
      </c>
      <c r="B6" s="223">
        <v>66</v>
      </c>
      <c r="C6" s="222"/>
      <c r="D6" s="223">
        <v>1.49</v>
      </c>
      <c r="E6" s="223">
        <v>1.49</v>
      </c>
      <c r="F6" s="223">
        <v>3.99</v>
      </c>
      <c r="G6" s="223">
        <v>0</v>
      </c>
    </row>
    <row r="7" spans="1:7" s="149" customFormat="1">
      <c r="A7" s="6" t="s">
        <v>402</v>
      </c>
      <c r="B7" s="223">
        <v>66</v>
      </c>
      <c r="C7" s="222"/>
      <c r="D7" s="223">
        <v>1.49</v>
      </c>
      <c r="E7" s="223">
        <v>1.99</v>
      </c>
      <c r="F7" s="223">
        <v>3.99</v>
      </c>
      <c r="G7" s="223">
        <v>0</v>
      </c>
    </row>
    <row r="8" spans="1:7" s="149" customFormat="1">
      <c r="A8" s="6" t="s">
        <v>1275</v>
      </c>
      <c r="B8" s="223">
        <v>66</v>
      </c>
      <c r="C8" s="222"/>
      <c r="D8" s="223">
        <v>1.49</v>
      </c>
      <c r="E8" s="223">
        <v>1.49</v>
      </c>
      <c r="F8" s="223">
        <v>3.99</v>
      </c>
      <c r="G8" s="223">
        <v>0</v>
      </c>
    </row>
    <row r="9" spans="1:7" s="149" customFormat="1">
      <c r="A9" s="6" t="s">
        <v>1927</v>
      </c>
      <c r="B9" s="223">
        <v>66</v>
      </c>
      <c r="C9" s="222"/>
      <c r="D9" s="223">
        <v>1.49</v>
      </c>
      <c r="E9" s="223">
        <v>1.99</v>
      </c>
      <c r="F9" s="223">
        <v>3.99</v>
      </c>
      <c r="G9" s="223">
        <v>0</v>
      </c>
    </row>
    <row r="10" spans="1:7" s="149" customFormat="1">
      <c r="A10" s="6" t="s">
        <v>202</v>
      </c>
      <c r="B10" s="223">
        <v>66</v>
      </c>
      <c r="C10" s="222"/>
      <c r="D10" s="222"/>
      <c r="E10" s="222"/>
      <c r="F10" s="222"/>
      <c r="G10" s="223">
        <v>0</v>
      </c>
    </row>
    <row r="11" spans="1:7" s="149" customFormat="1">
      <c r="A11" s="6" t="s">
        <v>1973</v>
      </c>
      <c r="B11" s="222"/>
      <c r="C11" s="222"/>
      <c r="D11" s="222"/>
      <c r="E11" s="222"/>
      <c r="F11" s="222"/>
      <c r="G11" s="223">
        <v>0</v>
      </c>
    </row>
    <row r="12" spans="1:7" s="149" customFormat="1">
      <c r="A12" s="6" t="s">
        <v>262</v>
      </c>
      <c r="B12" s="222"/>
      <c r="C12" s="222"/>
      <c r="D12" s="222"/>
      <c r="E12" s="222"/>
      <c r="F12" s="222"/>
      <c r="G12" s="223">
        <v>0</v>
      </c>
    </row>
    <row r="13" spans="1:7" s="149" customFormat="1">
      <c r="A13" s="6" t="s">
        <v>1180</v>
      </c>
      <c r="B13" s="222"/>
      <c r="C13" s="222"/>
      <c r="D13" s="222"/>
      <c r="E13" s="222"/>
      <c r="F13" s="222"/>
      <c r="G13" s="223">
        <v>0</v>
      </c>
    </row>
    <row r="14" spans="1:7" s="149" customFormat="1" ht="13" thickBot="1">
      <c r="A14" s="275" t="s">
        <v>775</v>
      </c>
      <c r="B14" s="279">
        <v>74</v>
      </c>
      <c r="C14" s="280"/>
      <c r="D14" s="279">
        <v>1.4850000000000001</v>
      </c>
      <c r="E14" s="279">
        <v>1.99</v>
      </c>
      <c r="F14" s="279">
        <v>2.99</v>
      </c>
      <c r="G14" s="279">
        <v>0</v>
      </c>
    </row>
    <row r="15" spans="1:7" s="149" customFormat="1" ht="13" thickTop="1">
      <c r="A15" s="109" t="s">
        <v>1810</v>
      </c>
      <c r="B15" s="222"/>
      <c r="C15" s="222"/>
      <c r="D15" s="232">
        <v>1.49</v>
      </c>
      <c r="E15" s="232">
        <v>1.49</v>
      </c>
      <c r="F15" s="232">
        <v>3.99</v>
      </c>
      <c r="G15" s="232">
        <v>0</v>
      </c>
    </row>
    <row r="16" spans="1:7" s="149" customFormat="1">
      <c r="A16" s="6" t="s">
        <v>1941</v>
      </c>
      <c r="B16" s="223">
        <v>74</v>
      </c>
      <c r="C16" s="222"/>
      <c r="D16" s="222"/>
      <c r="E16" s="222"/>
      <c r="F16" s="222"/>
      <c r="G16" s="223">
        <v>0</v>
      </c>
    </row>
    <row r="17" spans="1:7" s="149" customFormat="1">
      <c r="A17" s="6" t="s">
        <v>885</v>
      </c>
      <c r="B17" s="222"/>
      <c r="C17" s="222"/>
      <c r="D17" s="222"/>
      <c r="E17" s="222"/>
      <c r="F17" s="222"/>
      <c r="G17" s="223">
        <v>0</v>
      </c>
    </row>
    <row r="18" spans="1:7" s="149" customFormat="1">
      <c r="A18" s="6" t="s">
        <v>1108</v>
      </c>
      <c r="B18" s="223">
        <v>74</v>
      </c>
      <c r="C18" s="222"/>
      <c r="D18" s="223">
        <v>1.49</v>
      </c>
      <c r="E18" s="223">
        <v>1.49</v>
      </c>
      <c r="F18" s="223">
        <v>3.99</v>
      </c>
      <c r="G18" s="223">
        <v>0</v>
      </c>
    </row>
    <row r="19" spans="1:7" s="149" customFormat="1">
      <c r="A19" s="6" t="s">
        <v>1515</v>
      </c>
      <c r="B19" s="223">
        <v>74</v>
      </c>
      <c r="C19" s="222"/>
      <c r="D19" s="223">
        <v>1.49</v>
      </c>
      <c r="E19" s="223">
        <v>1.49</v>
      </c>
      <c r="F19" s="223">
        <v>3.99</v>
      </c>
      <c r="G19" s="223">
        <v>0</v>
      </c>
    </row>
    <row r="20" spans="1:7" s="149" customFormat="1">
      <c r="A20" s="6" t="s">
        <v>1926</v>
      </c>
      <c r="B20" s="223">
        <v>74</v>
      </c>
      <c r="C20" s="222"/>
      <c r="D20" s="223">
        <v>1.49</v>
      </c>
      <c r="E20" s="223">
        <v>1.99</v>
      </c>
      <c r="F20" s="223">
        <v>3.99</v>
      </c>
      <c r="G20" s="223">
        <v>0</v>
      </c>
    </row>
    <row r="21" spans="1:7" s="149" customFormat="1" ht="13" thickBot="1">
      <c r="A21" s="275" t="s">
        <v>1687</v>
      </c>
      <c r="B21" s="279">
        <v>74</v>
      </c>
      <c r="C21" s="280"/>
      <c r="D21" s="280"/>
      <c r="E21" s="280"/>
      <c r="F21" s="280"/>
      <c r="G21" s="279">
        <v>0</v>
      </c>
    </row>
    <row r="22" spans="1:7" s="149" customFormat="1" ht="13" thickTop="1">
      <c r="A22" s="109" t="s">
        <v>1136</v>
      </c>
      <c r="B22" s="232">
        <v>80</v>
      </c>
      <c r="C22" s="222"/>
      <c r="D22" s="232">
        <v>1.49</v>
      </c>
      <c r="E22" s="232">
        <v>1.49</v>
      </c>
      <c r="F22" s="232">
        <v>3.99</v>
      </c>
      <c r="G22" s="232">
        <v>0</v>
      </c>
    </row>
    <row r="23" spans="1:7" s="149" customFormat="1">
      <c r="A23" s="109" t="s">
        <v>1516</v>
      </c>
      <c r="B23" s="222"/>
      <c r="C23" s="222"/>
      <c r="D23" s="222"/>
      <c r="E23" s="222"/>
      <c r="F23" s="222"/>
      <c r="G23" s="223">
        <v>0</v>
      </c>
    </row>
    <row r="24" spans="1:7" s="149" customFormat="1">
      <c r="A24" s="6" t="s">
        <v>973</v>
      </c>
      <c r="B24" s="222"/>
      <c r="C24" s="222"/>
      <c r="D24" s="222"/>
      <c r="E24" s="222"/>
      <c r="F24" s="222"/>
      <c r="G24" s="223">
        <v>0</v>
      </c>
    </row>
    <row r="25" spans="1:7" s="149" customFormat="1">
      <c r="A25" s="6" t="s">
        <v>1613</v>
      </c>
      <c r="B25" s="223">
        <v>80</v>
      </c>
      <c r="C25" s="222"/>
      <c r="D25" s="223">
        <v>1.49</v>
      </c>
      <c r="E25" s="223">
        <v>1.99</v>
      </c>
      <c r="F25" s="223">
        <v>3.99</v>
      </c>
      <c r="G25" s="223">
        <v>0</v>
      </c>
    </row>
    <row r="26" spans="1:7" s="149" customFormat="1">
      <c r="A26" s="6" t="s">
        <v>1932</v>
      </c>
      <c r="B26" s="223">
        <v>80</v>
      </c>
      <c r="C26" s="222"/>
      <c r="D26" s="222"/>
      <c r="E26" s="222"/>
      <c r="F26" s="222"/>
      <c r="G26" s="223">
        <v>0</v>
      </c>
    </row>
    <row r="27" spans="1:7" s="149" customFormat="1">
      <c r="A27" s="6" t="s">
        <v>60</v>
      </c>
      <c r="B27" s="223">
        <v>80</v>
      </c>
      <c r="C27" s="222"/>
      <c r="D27" s="223">
        <v>1.49</v>
      </c>
      <c r="E27" s="223">
        <v>1.49</v>
      </c>
      <c r="F27" s="223">
        <v>3.99</v>
      </c>
      <c r="G27" s="223">
        <v>0</v>
      </c>
    </row>
    <row r="28" spans="1:7" s="149" customFormat="1">
      <c r="A28" s="27" t="s">
        <v>1614</v>
      </c>
      <c r="B28" s="222"/>
      <c r="C28" s="222"/>
      <c r="D28" s="222"/>
      <c r="E28" s="222"/>
      <c r="F28" s="222"/>
      <c r="G28" s="223">
        <v>0</v>
      </c>
    </row>
    <row r="29" spans="1:7" s="149" customFormat="1">
      <c r="A29" s="6" t="s">
        <v>1495</v>
      </c>
      <c r="B29" s="222"/>
      <c r="C29" s="222"/>
      <c r="D29" s="222"/>
      <c r="E29" s="222"/>
      <c r="F29" s="222"/>
      <c r="G29" s="223">
        <v>0</v>
      </c>
    </row>
    <row r="30" spans="1:7" s="149" customFormat="1" ht="13" thickBot="1">
      <c r="A30" s="275" t="s">
        <v>464</v>
      </c>
      <c r="B30" s="280"/>
      <c r="C30" s="280"/>
      <c r="D30" s="280"/>
      <c r="E30" s="280"/>
      <c r="F30" s="280"/>
      <c r="G30" s="279">
        <v>0</v>
      </c>
    </row>
    <row r="31" spans="1:7" s="149" customFormat="1" ht="13" thickTop="1">
      <c r="A31" s="109" t="s">
        <v>777</v>
      </c>
      <c r="B31" s="232">
        <v>80</v>
      </c>
      <c r="C31" s="222"/>
      <c r="D31" s="232">
        <v>1.49</v>
      </c>
      <c r="E31" s="232">
        <v>1.99</v>
      </c>
      <c r="F31" s="232">
        <v>3.99</v>
      </c>
      <c r="G31" s="232">
        <v>0</v>
      </c>
    </row>
    <row r="32" spans="1:7" s="149" customFormat="1">
      <c r="A32" s="6" t="s">
        <v>1711</v>
      </c>
      <c r="B32" s="223">
        <v>80</v>
      </c>
      <c r="C32" s="222"/>
      <c r="D32" s="222"/>
      <c r="E32" s="222"/>
      <c r="F32" s="222"/>
      <c r="G32" s="232">
        <v>0</v>
      </c>
    </row>
    <row r="33" spans="1:7" s="149" customFormat="1" ht="24">
      <c r="A33" s="6" t="s">
        <v>248</v>
      </c>
      <c r="B33" s="223">
        <v>80</v>
      </c>
      <c r="C33" s="222"/>
      <c r="D33" s="223">
        <v>1.49</v>
      </c>
      <c r="E33" s="223">
        <v>1.49</v>
      </c>
      <c r="F33" s="223">
        <v>3.99</v>
      </c>
      <c r="G33" s="223">
        <v>0</v>
      </c>
    </row>
    <row r="34" spans="1:7" s="149" customFormat="1" ht="24">
      <c r="A34" s="6" t="s">
        <v>909</v>
      </c>
      <c r="B34" s="223">
        <v>80</v>
      </c>
      <c r="C34" s="222"/>
      <c r="D34" s="223">
        <v>1.49</v>
      </c>
      <c r="E34" s="223">
        <v>1.99</v>
      </c>
      <c r="F34" s="223">
        <v>3.99</v>
      </c>
      <c r="G34" s="223">
        <v>0</v>
      </c>
    </row>
    <row r="35" spans="1:7" s="149" customFormat="1">
      <c r="A35" s="24" t="s">
        <v>1896</v>
      </c>
      <c r="B35" s="223">
        <v>80</v>
      </c>
      <c r="C35" s="222"/>
      <c r="D35" s="224">
        <v>1.49</v>
      </c>
      <c r="E35" s="223">
        <v>1.99</v>
      </c>
      <c r="F35" s="224">
        <v>3.9849999999999999</v>
      </c>
      <c r="G35" s="223">
        <v>0</v>
      </c>
    </row>
    <row r="36" spans="1:7" s="149" customFormat="1">
      <c r="A36" s="27" t="s">
        <v>307</v>
      </c>
      <c r="B36" s="223">
        <v>80</v>
      </c>
      <c r="C36" s="222"/>
      <c r="D36" s="7"/>
      <c r="E36" s="7"/>
      <c r="F36" s="7"/>
      <c r="G36" s="223">
        <v>0</v>
      </c>
    </row>
    <row r="37" spans="1:7" s="149" customFormat="1" ht="24">
      <c r="A37" s="6" t="s">
        <v>192</v>
      </c>
      <c r="B37" s="223">
        <v>80</v>
      </c>
      <c r="C37" s="222"/>
      <c r="D37" s="223">
        <v>1.49</v>
      </c>
      <c r="E37" s="223">
        <v>1.49</v>
      </c>
      <c r="F37" s="223">
        <v>3.99</v>
      </c>
      <c r="G37" s="223">
        <v>0</v>
      </c>
    </row>
    <row r="38" spans="1:7" s="149" customFormat="1" ht="24">
      <c r="A38" s="6" t="s">
        <v>523</v>
      </c>
      <c r="B38" s="223">
        <v>80</v>
      </c>
      <c r="C38" s="222"/>
      <c r="D38" s="223">
        <v>1.49</v>
      </c>
      <c r="E38" s="223">
        <v>1.99</v>
      </c>
      <c r="F38" s="223">
        <v>3.99</v>
      </c>
      <c r="G38" s="223">
        <v>0</v>
      </c>
    </row>
    <row r="39" spans="1:7" s="149" customFormat="1" ht="24">
      <c r="A39" s="6" t="s">
        <v>544</v>
      </c>
      <c r="B39" s="223">
        <v>80</v>
      </c>
      <c r="C39" s="222"/>
      <c r="D39" s="223">
        <v>1.49</v>
      </c>
      <c r="E39" s="223">
        <v>1.49</v>
      </c>
      <c r="F39" s="223">
        <v>3.99</v>
      </c>
      <c r="G39" s="223">
        <v>0</v>
      </c>
    </row>
    <row r="40" spans="1:7" s="149" customFormat="1" ht="24">
      <c r="A40" s="6" t="s">
        <v>204</v>
      </c>
      <c r="B40" s="223">
        <v>80</v>
      </c>
      <c r="C40" s="222"/>
      <c r="D40" s="223">
        <v>1.49</v>
      </c>
      <c r="E40" s="223">
        <v>1.99</v>
      </c>
      <c r="F40" s="223">
        <v>3.99</v>
      </c>
      <c r="G40" s="223">
        <v>0</v>
      </c>
    </row>
    <row r="41" spans="1:7" s="149" customFormat="1">
      <c r="A41" s="6" t="s">
        <v>1839</v>
      </c>
      <c r="B41" s="223">
        <v>80</v>
      </c>
      <c r="C41" s="222"/>
      <c r="D41" s="222"/>
      <c r="E41" s="222"/>
      <c r="F41" s="222"/>
      <c r="G41" s="223">
        <v>0</v>
      </c>
    </row>
    <row r="42" spans="1:7" s="149" customFormat="1" ht="24">
      <c r="A42" s="6" t="s">
        <v>545</v>
      </c>
      <c r="B42" s="223">
        <v>80</v>
      </c>
      <c r="C42" s="222"/>
      <c r="D42" s="223">
        <v>1.49</v>
      </c>
      <c r="E42" s="223">
        <v>1.49</v>
      </c>
      <c r="F42" s="223">
        <v>3.99</v>
      </c>
      <c r="G42" s="223">
        <v>0</v>
      </c>
    </row>
    <row r="43" spans="1:7" s="149" customFormat="1" ht="24">
      <c r="A43" s="6" t="s">
        <v>539</v>
      </c>
      <c r="B43" s="223">
        <v>80</v>
      </c>
      <c r="C43" s="222"/>
      <c r="D43" s="223">
        <v>1.49</v>
      </c>
      <c r="E43" s="223">
        <v>1.99</v>
      </c>
      <c r="F43" s="223">
        <v>3.99</v>
      </c>
      <c r="G43" s="223">
        <v>0</v>
      </c>
    </row>
    <row r="44" spans="1:7" s="149" customFormat="1" ht="24">
      <c r="A44" s="6" t="s">
        <v>546</v>
      </c>
      <c r="B44" s="223">
        <v>80</v>
      </c>
      <c r="C44" s="222"/>
      <c r="D44" s="223">
        <v>1.49</v>
      </c>
      <c r="E44" s="223">
        <v>1.49</v>
      </c>
      <c r="F44" s="223">
        <v>3.99</v>
      </c>
      <c r="G44" s="223">
        <v>0</v>
      </c>
    </row>
    <row r="45" spans="1:7" s="149" customFormat="1" ht="24">
      <c r="A45" s="6" t="s">
        <v>540</v>
      </c>
      <c r="B45" s="223">
        <v>80</v>
      </c>
      <c r="C45" s="222"/>
      <c r="D45" s="223">
        <v>1.49</v>
      </c>
      <c r="E45" s="223">
        <v>1.99</v>
      </c>
      <c r="F45" s="223">
        <v>3.99</v>
      </c>
      <c r="G45" s="223">
        <v>0</v>
      </c>
    </row>
    <row r="46" spans="1:7" s="149" customFormat="1">
      <c r="A46" s="13" t="s">
        <v>400</v>
      </c>
      <c r="B46" s="223">
        <v>80</v>
      </c>
      <c r="C46" s="222"/>
      <c r="D46" s="222"/>
      <c r="E46" s="222"/>
      <c r="F46" s="222"/>
      <c r="G46" s="222"/>
    </row>
    <row r="47" spans="1:7" s="149" customFormat="1">
      <c r="A47" s="13" t="s">
        <v>2032</v>
      </c>
      <c r="B47" s="223"/>
      <c r="C47" s="222"/>
      <c r="D47" s="222"/>
      <c r="E47" s="222"/>
      <c r="F47" s="222"/>
      <c r="G47" s="222"/>
    </row>
    <row r="48" spans="1:7" s="149" customFormat="1">
      <c r="A48" s="13" t="s">
        <v>250</v>
      </c>
      <c r="B48" s="223">
        <v>80</v>
      </c>
      <c r="C48" s="317"/>
      <c r="D48" s="226"/>
      <c r="E48" s="226"/>
      <c r="F48" s="226"/>
      <c r="G48" s="226"/>
    </row>
    <row r="49" spans="1:7" s="149" customFormat="1">
      <c r="A49" s="13" t="s">
        <v>2116</v>
      </c>
      <c r="B49" s="486"/>
      <c r="C49" s="531"/>
      <c r="D49" s="532"/>
      <c r="E49" s="532"/>
      <c r="F49" s="532"/>
      <c r="G49" s="532"/>
    </row>
    <row r="50" spans="1:7" s="149" customFormat="1">
      <c r="A50" s="13" t="s">
        <v>2029</v>
      </c>
      <c r="B50" s="486"/>
      <c r="C50" s="531"/>
      <c r="D50" s="532"/>
      <c r="E50" s="532"/>
      <c r="F50" s="532"/>
      <c r="G50" s="532"/>
    </row>
    <row r="51" spans="1:7" s="149" customFormat="1" ht="14" thickTop="1" thickBot="1">
      <c r="A51" s="266" t="s">
        <v>2115</v>
      </c>
      <c r="B51" s="529"/>
      <c r="C51" s="533"/>
      <c r="D51" s="534"/>
      <c r="E51" s="534"/>
      <c r="F51" s="534"/>
      <c r="G51" s="534"/>
    </row>
    <row r="52" spans="1:7" s="149" customFormat="1" ht="13" thickTop="1">
      <c r="A52" s="215" t="s">
        <v>779</v>
      </c>
      <c r="B52" s="701">
        <v>80</v>
      </c>
      <c r="C52" s="701">
        <f>1.062*25.4</f>
        <v>26.974799999999998</v>
      </c>
      <c r="D52" s="701">
        <f>0.078*25.4</f>
        <v>1.9811999999999999</v>
      </c>
      <c r="E52" s="701">
        <f>0.098*25.4</f>
        <v>2.4891999999999999</v>
      </c>
      <c r="F52" s="701" t="s">
        <v>2176</v>
      </c>
      <c r="G52" s="701">
        <f>0.609*25.4</f>
        <v>15.468599999999999</v>
      </c>
    </row>
    <row r="53" spans="1:7" s="149" customFormat="1">
      <c r="A53" s="121" t="s">
        <v>267</v>
      </c>
      <c r="B53" s="702">
        <v>83</v>
      </c>
      <c r="C53" s="702">
        <f>1.135*25.4</f>
        <v>28.828999999999997</v>
      </c>
      <c r="D53" s="702" t="s">
        <v>2177</v>
      </c>
      <c r="E53" s="702">
        <f>0.098*25.4</f>
        <v>2.4891999999999999</v>
      </c>
      <c r="F53" s="702">
        <f>0.197*25.4</f>
        <v>5.0038</v>
      </c>
      <c r="G53" s="702">
        <f>0.486*25.4</f>
        <v>12.344399999999998</v>
      </c>
    </row>
    <row r="54" spans="1:7">
      <c r="A54" s="121" t="s">
        <v>2162</v>
      </c>
      <c r="B54" s="702">
        <v>82.5</v>
      </c>
      <c r="C54" s="702">
        <f>1.135*25.4</f>
        <v>28.828999999999997</v>
      </c>
      <c r="D54" s="702" t="s">
        <v>2177</v>
      </c>
      <c r="E54" s="702">
        <f>0.098*25.4</f>
        <v>2.4891999999999999</v>
      </c>
      <c r="F54" s="702">
        <f>0.197*25.4</f>
        <v>5.0038</v>
      </c>
      <c r="G54" s="702">
        <f>0.486*25.4</f>
        <v>12.344399999999998</v>
      </c>
    </row>
    <row r="55" spans="1:7">
      <c r="A55" s="121" t="s">
        <v>1660</v>
      </c>
      <c r="B55" s="702">
        <v>82.5</v>
      </c>
      <c r="C55" s="702">
        <f>1.135*25.4</f>
        <v>28.828999999999997</v>
      </c>
      <c r="D55" s="702" t="s">
        <v>2177</v>
      </c>
      <c r="E55" s="702">
        <f>0.098*25.4</f>
        <v>2.4891999999999999</v>
      </c>
      <c r="F55" s="702">
        <f>0.197*25.4</f>
        <v>5.0038</v>
      </c>
      <c r="G55" s="702">
        <f>0.486*25.4</f>
        <v>12.344399999999998</v>
      </c>
    </row>
    <row r="56" spans="1:7" ht="13" thickBot="1">
      <c r="A56" s="277" t="s">
        <v>1662</v>
      </c>
      <c r="B56" s="703">
        <v>82.5</v>
      </c>
      <c r="C56" s="703">
        <f>1.135*25.4</f>
        <v>28.828999999999997</v>
      </c>
      <c r="D56" s="703" t="s">
        <v>2177</v>
      </c>
      <c r="E56" s="703">
        <f>0.098*25.4</f>
        <v>2.4891999999999999</v>
      </c>
      <c r="F56" s="703">
        <f>0.197*25.4</f>
        <v>5.0038</v>
      </c>
      <c r="G56" s="703">
        <f>0.486*25.4</f>
        <v>12.344399999999998</v>
      </c>
    </row>
    <row r="57" spans="1:7" ht="13" thickTop="1">
      <c r="A57" s="215" t="s">
        <v>1643</v>
      </c>
      <c r="B57" s="701">
        <v>83</v>
      </c>
      <c r="C57" s="701">
        <f t="shared" ref="C57:C62" si="0">0.962*25.4</f>
        <v>24.434799999999999</v>
      </c>
      <c r="D57" s="701" t="s">
        <v>2160</v>
      </c>
      <c r="E57" s="701">
        <f>0.059*25.4</f>
        <v>1.4985999999999999</v>
      </c>
      <c r="F57" s="701">
        <f>0.158*25.4</f>
        <v>4.0131999999999994</v>
      </c>
      <c r="G57" s="701">
        <f t="shared" ref="G57:G63" si="1">0.178*25.4</f>
        <v>4.5211999999999994</v>
      </c>
    </row>
    <row r="58" spans="1:7">
      <c r="A58" s="121" t="s">
        <v>1982</v>
      </c>
      <c r="B58" s="702">
        <v>83</v>
      </c>
      <c r="C58" s="702">
        <f>0.962*25.4</f>
        <v>24.434799999999999</v>
      </c>
      <c r="D58" s="702">
        <f>0.078*25.4</f>
        <v>1.9811999999999999</v>
      </c>
      <c r="E58" s="702">
        <f>0.096*25.4</f>
        <v>2.4384000000000001</v>
      </c>
      <c r="F58" s="702">
        <f>0.197*25.4</f>
        <v>5.0038</v>
      </c>
      <c r="G58" s="702">
        <f t="shared" si="1"/>
        <v>4.5211999999999994</v>
      </c>
    </row>
    <row r="59" spans="1:7">
      <c r="A59" s="121" t="s">
        <v>641</v>
      </c>
      <c r="B59" s="702">
        <v>83</v>
      </c>
      <c r="C59" s="702">
        <f t="shared" si="0"/>
        <v>24.434799999999999</v>
      </c>
      <c r="D59" s="702">
        <f t="shared" ref="D59:E61" si="2">0.059*25.4</f>
        <v>1.4985999999999999</v>
      </c>
      <c r="E59" s="702">
        <f t="shared" si="2"/>
        <v>1.4985999999999999</v>
      </c>
      <c r="F59" s="702">
        <f t="shared" ref="F59:F72" si="3">0.158*25.4</f>
        <v>4.0131999999999994</v>
      </c>
      <c r="G59" s="702">
        <f>0.389*25.4</f>
        <v>9.8805999999999994</v>
      </c>
    </row>
    <row r="60" spans="1:7">
      <c r="A60" s="121" t="s">
        <v>144</v>
      </c>
      <c r="B60" s="702">
        <v>83</v>
      </c>
      <c r="C60" s="702">
        <f t="shared" si="0"/>
        <v>24.434799999999999</v>
      </c>
      <c r="D60" s="702">
        <f t="shared" si="2"/>
        <v>1.4985999999999999</v>
      </c>
      <c r="E60" s="702">
        <f t="shared" si="2"/>
        <v>1.4985999999999999</v>
      </c>
      <c r="F60" s="702">
        <f t="shared" si="3"/>
        <v>4.0131999999999994</v>
      </c>
      <c r="G60" s="702">
        <f>0.389*25.4</f>
        <v>9.8805999999999994</v>
      </c>
    </row>
    <row r="61" spans="1:7">
      <c r="A61" s="6" t="s">
        <v>847</v>
      </c>
      <c r="B61" s="223">
        <v>83</v>
      </c>
      <c r="C61" s="223">
        <f t="shared" si="0"/>
        <v>24.434799999999999</v>
      </c>
      <c r="D61" s="223">
        <f t="shared" si="2"/>
        <v>1.4985999999999999</v>
      </c>
      <c r="E61" s="223">
        <f t="shared" si="2"/>
        <v>1.4985999999999999</v>
      </c>
      <c r="F61" s="223">
        <f t="shared" si="3"/>
        <v>4.0131999999999994</v>
      </c>
      <c r="G61" s="223">
        <f>0.389*25.4</f>
        <v>9.8805999999999994</v>
      </c>
    </row>
    <row r="62" spans="1:7">
      <c r="A62" s="121" t="s">
        <v>1588</v>
      </c>
      <c r="B62" s="702">
        <v>83</v>
      </c>
      <c r="C62" s="702">
        <f t="shared" si="0"/>
        <v>24.434799999999999</v>
      </c>
      <c r="D62" s="702" t="s">
        <v>2160</v>
      </c>
      <c r="E62" s="702">
        <f>0.059*25.4</f>
        <v>1.4985999999999999</v>
      </c>
      <c r="F62" s="702">
        <f t="shared" si="3"/>
        <v>4.0131999999999994</v>
      </c>
      <c r="G62" s="702">
        <f t="shared" si="1"/>
        <v>4.5211999999999994</v>
      </c>
    </row>
    <row r="63" spans="1:7">
      <c r="A63" s="121" t="s">
        <v>1200</v>
      </c>
      <c r="B63" s="702">
        <v>83</v>
      </c>
      <c r="C63" s="702">
        <f>0.962*25.4</f>
        <v>24.434799999999999</v>
      </c>
      <c r="D63" s="702" t="s">
        <v>2160</v>
      </c>
      <c r="E63" s="702">
        <f>0.059*25.4</f>
        <v>1.4985999999999999</v>
      </c>
      <c r="F63" s="702">
        <f t="shared" si="3"/>
        <v>4.0131999999999994</v>
      </c>
      <c r="G63" s="702">
        <f t="shared" si="1"/>
        <v>4.5211999999999994</v>
      </c>
    </row>
    <row r="64" spans="1:7">
      <c r="A64" s="121" t="s">
        <v>1438</v>
      </c>
      <c r="B64" s="702">
        <v>83</v>
      </c>
      <c r="C64" s="702">
        <f>0.962*25.4</f>
        <v>24.434799999999999</v>
      </c>
      <c r="D64" s="702" t="s">
        <v>2160</v>
      </c>
      <c r="E64" s="702">
        <f>0.059*25.4</f>
        <v>1.4985999999999999</v>
      </c>
      <c r="F64" s="702">
        <f t="shared" si="3"/>
        <v>4.0131999999999994</v>
      </c>
      <c r="G64" s="702">
        <f>0.178*25.4</f>
        <v>4.5211999999999994</v>
      </c>
    </row>
    <row r="65" spans="1:7">
      <c r="A65" s="84" t="s">
        <v>1809</v>
      </c>
      <c r="B65" s="258">
        <v>83</v>
      </c>
      <c r="C65" s="258">
        <f>0.962*25.4</f>
        <v>24.434799999999999</v>
      </c>
      <c r="D65" s="258">
        <f>0.059*25.4</f>
        <v>1.4985999999999999</v>
      </c>
      <c r="E65" s="258">
        <f>0.059*25.4</f>
        <v>1.4985999999999999</v>
      </c>
      <c r="F65" s="258">
        <f t="shared" si="3"/>
        <v>4.0131999999999994</v>
      </c>
      <c r="G65" s="258">
        <f>0.178*25.4</f>
        <v>4.5211999999999994</v>
      </c>
    </row>
    <row r="66" spans="1:7">
      <c r="A66" s="84" t="s">
        <v>1216</v>
      </c>
      <c r="B66" s="258">
        <v>92</v>
      </c>
      <c r="C66" s="259"/>
      <c r="D66" s="260"/>
      <c r="E66" s="260"/>
      <c r="F66" s="260"/>
      <c r="G66" s="260"/>
    </row>
    <row r="67" spans="1:7">
      <c r="A67" s="111" t="s">
        <v>1857</v>
      </c>
      <c r="B67" s="258">
        <v>92</v>
      </c>
      <c r="C67" s="317"/>
      <c r="D67" s="226"/>
      <c r="E67" s="226"/>
      <c r="F67" s="226"/>
      <c r="G67" s="226"/>
    </row>
    <row r="68" spans="1:7">
      <c r="A68" s="6" t="s">
        <v>276</v>
      </c>
      <c r="B68" s="223">
        <v>92</v>
      </c>
      <c r="C68" s="317"/>
      <c r="D68" s="226"/>
      <c r="E68" s="226"/>
      <c r="F68" s="226"/>
      <c r="G68" s="226"/>
    </row>
    <row r="69" spans="1:7" ht="36">
      <c r="A69" s="6" t="s">
        <v>2129</v>
      </c>
      <c r="B69" s="637" t="s">
        <v>2135</v>
      </c>
      <c r="C69" s="317"/>
      <c r="D69" s="226"/>
      <c r="E69" s="226"/>
      <c r="F69" s="226"/>
      <c r="G69" s="226"/>
    </row>
    <row r="70" spans="1:7" ht="13" thickBot="1">
      <c r="A70" s="96" t="s">
        <v>6</v>
      </c>
      <c r="B70" s="633">
        <v>84</v>
      </c>
      <c r="C70" s="317"/>
      <c r="D70" s="226"/>
      <c r="E70" s="226"/>
      <c r="F70" s="226"/>
      <c r="G70" s="280"/>
    </row>
    <row r="71" spans="1:7" ht="14" thickTop="1" thickBot="1">
      <c r="A71" s="441" t="s">
        <v>2152</v>
      </c>
      <c r="B71" s="442">
        <v>95</v>
      </c>
      <c r="C71" s="443"/>
      <c r="D71" s="444"/>
      <c r="E71" s="444"/>
      <c r="F71" s="444"/>
      <c r="G71" s="444"/>
    </row>
    <row r="72" spans="1:7" ht="13" thickTop="1">
      <c r="A72" s="215" t="s">
        <v>2002</v>
      </c>
      <c r="B72" s="701">
        <v>88</v>
      </c>
      <c r="C72" s="701">
        <f>0.962*25.4</f>
        <v>24.434799999999999</v>
      </c>
      <c r="D72" s="701">
        <f>0.059*25.4</f>
        <v>1.4985999999999999</v>
      </c>
      <c r="E72" s="701">
        <f>0.059*25.4</f>
        <v>1.4985999999999999</v>
      </c>
      <c r="F72" s="701">
        <f t="shared" si="3"/>
        <v>4.0131999999999994</v>
      </c>
      <c r="G72" s="701">
        <f>0.07*25.4</f>
        <v>1.778</v>
      </c>
    </row>
    <row r="73" spans="1:7">
      <c r="A73" s="121" t="s">
        <v>1661</v>
      </c>
      <c r="B73" s="702">
        <v>88</v>
      </c>
      <c r="C73" s="702">
        <f t="shared" ref="C73:C82" si="4">0.962*25.4</f>
        <v>24.434799999999999</v>
      </c>
      <c r="D73" s="702">
        <f t="shared" ref="D73:E78" si="5">0.059*25.4</f>
        <v>1.4985999999999999</v>
      </c>
      <c r="E73" s="702">
        <f t="shared" si="5"/>
        <v>1.4985999999999999</v>
      </c>
      <c r="F73" s="702">
        <f t="shared" ref="F73:F82" si="6">0.158*25.4</f>
        <v>4.0131999999999994</v>
      </c>
      <c r="G73" s="702">
        <f>0.07*25.4</f>
        <v>1.778</v>
      </c>
    </row>
    <row r="74" spans="1:7">
      <c r="A74" s="6" t="s">
        <v>290</v>
      </c>
      <c r="B74" s="223">
        <v>88</v>
      </c>
      <c r="C74" s="223">
        <f>0.962*25.4</f>
        <v>24.434799999999999</v>
      </c>
      <c r="D74" s="223">
        <f>0.059*25.4</f>
        <v>1.4985999999999999</v>
      </c>
      <c r="E74" s="223">
        <f>0.059*25.4</f>
        <v>1.4985999999999999</v>
      </c>
      <c r="F74" s="223">
        <f>0.158*25.4</f>
        <v>4.0131999999999994</v>
      </c>
      <c r="G74" s="223">
        <f>0.59*25.4</f>
        <v>14.985999999999999</v>
      </c>
    </row>
    <row r="75" spans="1:7">
      <c r="A75" s="6" t="s">
        <v>300</v>
      </c>
      <c r="B75" s="223">
        <v>88</v>
      </c>
      <c r="C75" s="223">
        <f>0.962*25.4</f>
        <v>24.434799999999999</v>
      </c>
      <c r="D75" s="223">
        <f>0.059*25.4</f>
        <v>1.4985999999999999</v>
      </c>
      <c r="E75" s="223">
        <f>0.059*25.4</f>
        <v>1.4985999999999999</v>
      </c>
      <c r="F75" s="223">
        <f>0.158*25.4</f>
        <v>4.0131999999999994</v>
      </c>
      <c r="G75" s="223">
        <f>0.59*25.4</f>
        <v>14.985999999999999</v>
      </c>
    </row>
    <row r="76" spans="1:7">
      <c r="A76" s="6" t="s">
        <v>157</v>
      </c>
      <c r="B76" s="223">
        <v>88</v>
      </c>
      <c r="C76" s="223">
        <f t="shared" si="4"/>
        <v>24.434799999999999</v>
      </c>
      <c r="D76" s="223">
        <f t="shared" si="5"/>
        <v>1.4985999999999999</v>
      </c>
      <c r="E76" s="223">
        <f t="shared" si="5"/>
        <v>1.4985999999999999</v>
      </c>
      <c r="F76" s="223">
        <f t="shared" si="6"/>
        <v>4.0131999999999994</v>
      </c>
      <c r="G76" s="223">
        <f>0.16*25.4</f>
        <v>4.0640000000000001</v>
      </c>
    </row>
    <row r="77" spans="1:7">
      <c r="A77" s="6" t="s">
        <v>1575</v>
      </c>
      <c r="B77" s="223">
        <v>88</v>
      </c>
      <c r="C77" s="223">
        <f t="shared" si="4"/>
        <v>24.434799999999999</v>
      </c>
      <c r="D77" s="223">
        <f>0.059*25.4</f>
        <v>1.4985999999999999</v>
      </c>
      <c r="E77" s="223">
        <f>0.059*25.4</f>
        <v>1.4985999999999999</v>
      </c>
      <c r="F77" s="223">
        <f t="shared" si="6"/>
        <v>4.0131999999999994</v>
      </c>
      <c r="G77" s="223">
        <f>0.59*25.4</f>
        <v>14.985999999999999</v>
      </c>
    </row>
    <row r="78" spans="1:7">
      <c r="A78" s="6" t="s">
        <v>2173</v>
      </c>
      <c r="B78" s="223">
        <v>88</v>
      </c>
      <c r="C78" s="223">
        <f t="shared" si="4"/>
        <v>24.434799999999999</v>
      </c>
      <c r="D78" s="223">
        <f t="shared" si="5"/>
        <v>1.4985999999999999</v>
      </c>
      <c r="E78" s="223">
        <f t="shared" si="5"/>
        <v>1.4985999999999999</v>
      </c>
      <c r="F78" s="223">
        <f t="shared" si="6"/>
        <v>4.0131999999999994</v>
      </c>
      <c r="G78" s="223">
        <f>0.16*25.4</f>
        <v>4.0640000000000001</v>
      </c>
    </row>
    <row r="79" spans="1:7">
      <c r="A79" s="121" t="s">
        <v>1842</v>
      </c>
      <c r="B79" s="702">
        <v>88</v>
      </c>
      <c r="C79" s="702">
        <f t="shared" si="4"/>
        <v>24.434799999999999</v>
      </c>
      <c r="D79" s="702">
        <f t="shared" ref="D79:E99" si="7">0.059*25.4</f>
        <v>1.4985999999999999</v>
      </c>
      <c r="E79" s="702">
        <f t="shared" si="7"/>
        <v>1.4985999999999999</v>
      </c>
      <c r="F79" s="702">
        <f t="shared" si="6"/>
        <v>4.0131999999999994</v>
      </c>
      <c r="G79" s="702">
        <f>0.07*25.4</f>
        <v>1.778</v>
      </c>
    </row>
    <row r="80" spans="1:7">
      <c r="A80" s="6" t="s">
        <v>1754</v>
      </c>
      <c r="B80" s="223">
        <v>88</v>
      </c>
      <c r="C80" s="223">
        <f t="shared" si="4"/>
        <v>24.434799999999999</v>
      </c>
      <c r="D80" s="223">
        <f t="shared" si="7"/>
        <v>1.4985999999999999</v>
      </c>
      <c r="E80" s="223">
        <f t="shared" si="7"/>
        <v>1.4985999999999999</v>
      </c>
      <c r="F80" s="223">
        <f t="shared" si="6"/>
        <v>4.0131999999999994</v>
      </c>
      <c r="G80" s="223">
        <f>0.07*25.4</f>
        <v>1.778</v>
      </c>
    </row>
    <row r="81" spans="1:7">
      <c r="A81" s="6" t="s">
        <v>1406</v>
      </c>
      <c r="B81" s="223">
        <v>88</v>
      </c>
      <c r="C81" s="223">
        <f t="shared" si="4"/>
        <v>24.434799999999999</v>
      </c>
      <c r="D81" s="223">
        <f t="shared" si="7"/>
        <v>1.4985999999999999</v>
      </c>
      <c r="E81" s="223">
        <f t="shared" si="7"/>
        <v>1.4985999999999999</v>
      </c>
      <c r="F81" s="223">
        <f t="shared" si="6"/>
        <v>4.0131999999999994</v>
      </c>
      <c r="G81" s="223">
        <f>0.16*25.4</f>
        <v>4.0640000000000001</v>
      </c>
    </row>
    <row r="82" spans="1:7">
      <c r="A82" s="6" t="s">
        <v>1179</v>
      </c>
      <c r="B82" s="223">
        <v>88</v>
      </c>
      <c r="C82" s="223">
        <f t="shared" si="4"/>
        <v>24.434799999999999</v>
      </c>
      <c r="D82" s="223">
        <f t="shared" si="7"/>
        <v>1.4985999999999999</v>
      </c>
      <c r="E82" s="223">
        <f t="shared" si="7"/>
        <v>1.4985999999999999</v>
      </c>
      <c r="F82" s="223">
        <f t="shared" si="6"/>
        <v>4.0131999999999994</v>
      </c>
      <c r="G82" s="223">
        <f>0.16*25.4</f>
        <v>4.0640000000000001</v>
      </c>
    </row>
    <row r="83" spans="1:7">
      <c r="A83" s="6" t="s">
        <v>631</v>
      </c>
      <c r="B83" s="223">
        <v>88</v>
      </c>
      <c r="C83" s="223">
        <f>0.962*25.4</f>
        <v>24.434799999999999</v>
      </c>
      <c r="D83" s="223">
        <f t="shared" ref="D83:E87" si="8">0.059*25.4</f>
        <v>1.4985999999999999</v>
      </c>
      <c r="E83" s="223">
        <f t="shared" si="8"/>
        <v>1.4985999999999999</v>
      </c>
      <c r="F83" s="223">
        <f>0.158*25.4</f>
        <v>4.0131999999999994</v>
      </c>
      <c r="G83" s="223">
        <f>0.07*25.4</f>
        <v>1.778</v>
      </c>
    </row>
    <row r="84" spans="1:7">
      <c r="A84" s="6" t="s">
        <v>205</v>
      </c>
      <c r="B84" s="223">
        <v>88</v>
      </c>
      <c r="C84" s="223">
        <f>0.962*25.4</f>
        <v>24.434799999999999</v>
      </c>
      <c r="D84" s="223">
        <f t="shared" si="8"/>
        <v>1.4985999999999999</v>
      </c>
      <c r="E84" s="223">
        <f t="shared" si="8"/>
        <v>1.4985999999999999</v>
      </c>
      <c r="F84" s="223">
        <f>0.158*25.4</f>
        <v>4.0131999999999994</v>
      </c>
      <c r="G84" s="223">
        <f>0.07*25.4</f>
        <v>1.778</v>
      </c>
    </row>
    <row r="85" spans="1:7" ht="24">
      <c r="A85" s="27" t="s">
        <v>1677</v>
      </c>
      <c r="B85" s="223">
        <v>88</v>
      </c>
      <c r="C85" s="223">
        <f>0.962*25.4</f>
        <v>24.434799999999999</v>
      </c>
      <c r="D85" s="223">
        <f t="shared" si="8"/>
        <v>1.4985999999999999</v>
      </c>
      <c r="E85" s="223">
        <f t="shared" si="8"/>
        <v>1.4985999999999999</v>
      </c>
      <c r="F85" s="223">
        <f>0.158*25.4</f>
        <v>4.0131999999999994</v>
      </c>
      <c r="G85" s="223">
        <f>0.07*25.4</f>
        <v>1.778</v>
      </c>
    </row>
    <row r="86" spans="1:7" ht="24">
      <c r="A86" s="6" t="s">
        <v>1846</v>
      </c>
      <c r="B86" s="223">
        <v>88</v>
      </c>
      <c r="C86" s="223">
        <f>0.962*25.4</f>
        <v>24.434799999999999</v>
      </c>
      <c r="D86" s="223">
        <f t="shared" si="8"/>
        <v>1.4985999999999999</v>
      </c>
      <c r="E86" s="223">
        <f t="shared" si="8"/>
        <v>1.4985999999999999</v>
      </c>
      <c r="F86" s="223">
        <f>0.158*25.4</f>
        <v>4.0131999999999994</v>
      </c>
      <c r="G86" s="223">
        <f>0.16*25.4</f>
        <v>4.0640000000000001</v>
      </c>
    </row>
    <row r="87" spans="1:7" ht="24">
      <c r="A87" s="6" t="s">
        <v>1617</v>
      </c>
      <c r="B87" s="223">
        <v>88</v>
      </c>
      <c r="C87" s="223">
        <f>0.962*25.4</f>
        <v>24.434799999999999</v>
      </c>
      <c r="D87" s="223">
        <f t="shared" si="8"/>
        <v>1.4985999999999999</v>
      </c>
      <c r="E87" s="223">
        <f t="shared" si="8"/>
        <v>1.4985999999999999</v>
      </c>
      <c r="F87" s="223">
        <f>0.158*25.4</f>
        <v>4.0131999999999994</v>
      </c>
      <c r="G87" s="223">
        <f>0.59*25.4</f>
        <v>14.985999999999999</v>
      </c>
    </row>
    <row r="88" spans="1:7">
      <c r="A88" s="27" t="s">
        <v>1205</v>
      </c>
      <c r="B88" s="222"/>
      <c r="C88" s="222"/>
      <c r="D88" s="222"/>
      <c r="E88" s="222"/>
      <c r="F88" s="222"/>
      <c r="G88" s="222"/>
    </row>
    <row r="89" spans="1:7">
      <c r="A89" s="13" t="s">
        <v>1032</v>
      </c>
      <c r="B89" s="223">
        <v>90</v>
      </c>
      <c r="C89" s="222"/>
      <c r="D89" s="223">
        <f t="shared" si="7"/>
        <v>1.4985999999999999</v>
      </c>
      <c r="E89" s="223">
        <f t="shared" si="7"/>
        <v>1.4985999999999999</v>
      </c>
      <c r="F89" s="223">
        <f>0.118*25.4</f>
        <v>2.9971999999999999</v>
      </c>
      <c r="G89" s="223">
        <v>0</v>
      </c>
    </row>
    <row r="90" spans="1:7">
      <c r="A90" s="13" t="s">
        <v>1954</v>
      </c>
      <c r="B90" s="223">
        <v>90</v>
      </c>
      <c r="C90" s="222"/>
      <c r="D90" s="223">
        <f t="shared" si="7"/>
        <v>1.4985999999999999</v>
      </c>
      <c r="E90" s="223">
        <f t="shared" si="7"/>
        <v>1.4985999999999999</v>
      </c>
      <c r="F90" s="223">
        <f>0.118*25.4</f>
        <v>2.9971999999999999</v>
      </c>
      <c r="G90" s="223">
        <v>0</v>
      </c>
    </row>
    <row r="91" spans="1:7">
      <c r="A91" s="6" t="s">
        <v>1547</v>
      </c>
      <c r="B91" s="223">
        <v>90</v>
      </c>
      <c r="C91" s="222"/>
      <c r="D91" s="223">
        <f t="shared" si="7"/>
        <v>1.4985999999999999</v>
      </c>
      <c r="E91" s="223">
        <f t="shared" si="7"/>
        <v>1.4985999999999999</v>
      </c>
      <c r="F91" s="223">
        <f>0.118*25.4</f>
        <v>2.9971999999999999</v>
      </c>
      <c r="G91" s="223">
        <v>0</v>
      </c>
    </row>
    <row r="92" spans="1:7">
      <c r="A92" s="6" t="s">
        <v>2020</v>
      </c>
      <c r="B92" s="223">
        <v>90</v>
      </c>
      <c r="C92" s="222"/>
      <c r="D92" s="223">
        <f t="shared" si="7"/>
        <v>1.4985999999999999</v>
      </c>
      <c r="E92" s="223">
        <f t="shared" si="7"/>
        <v>1.4985999999999999</v>
      </c>
      <c r="F92" s="223">
        <f>0.118*25.4</f>
        <v>2.9971999999999999</v>
      </c>
      <c r="G92" s="223">
        <v>0</v>
      </c>
    </row>
    <row r="93" spans="1:7">
      <c r="A93" s="6" t="s">
        <v>679</v>
      </c>
      <c r="B93" s="223">
        <v>90</v>
      </c>
      <c r="C93" s="222"/>
      <c r="D93" s="223">
        <f t="shared" si="7"/>
        <v>1.4985999999999999</v>
      </c>
      <c r="E93" s="223">
        <f t="shared" si="7"/>
        <v>1.4985999999999999</v>
      </c>
      <c r="F93" s="223">
        <f>0.118*25.4</f>
        <v>2.9971999999999999</v>
      </c>
      <c r="G93" s="223">
        <v>0</v>
      </c>
    </row>
    <row r="94" spans="1:7">
      <c r="A94" s="121" t="s">
        <v>1363</v>
      </c>
      <c r="B94" s="702">
        <v>88</v>
      </c>
      <c r="C94" s="702">
        <f>0.962*25.4</f>
        <v>24.434799999999999</v>
      </c>
      <c r="D94" s="702">
        <f t="shared" ref="D94:E96" si="9">0.059*25.4</f>
        <v>1.4985999999999999</v>
      </c>
      <c r="E94" s="702">
        <f t="shared" si="9"/>
        <v>1.4985999999999999</v>
      </c>
      <c r="F94" s="702">
        <f>0.158*25.4</f>
        <v>4.0131999999999994</v>
      </c>
      <c r="G94" s="702">
        <f>0.07*25.4</f>
        <v>1.778</v>
      </c>
    </row>
    <row r="95" spans="1:7" ht="24">
      <c r="A95" s="27" t="s">
        <v>1841</v>
      </c>
      <c r="B95" s="223">
        <v>88</v>
      </c>
      <c r="C95" s="223">
        <f>0.962*25.4</f>
        <v>24.434799999999999</v>
      </c>
      <c r="D95" s="223">
        <f t="shared" si="9"/>
        <v>1.4985999999999999</v>
      </c>
      <c r="E95" s="223">
        <f t="shared" si="9"/>
        <v>1.4985999999999999</v>
      </c>
      <c r="F95" s="223">
        <f>0.158*25.4</f>
        <v>4.0131999999999994</v>
      </c>
      <c r="G95" s="223">
        <f>0.07*25.4</f>
        <v>1.778</v>
      </c>
    </row>
    <row r="96" spans="1:7" ht="25" thickBot="1">
      <c r="A96" s="263" t="s">
        <v>2124</v>
      </c>
      <c r="B96" s="279">
        <v>88</v>
      </c>
      <c r="C96" s="279">
        <f>0.962*25.4</f>
        <v>24.434799999999999</v>
      </c>
      <c r="D96" s="279">
        <f t="shared" si="9"/>
        <v>1.4985999999999999</v>
      </c>
      <c r="E96" s="279">
        <f t="shared" si="9"/>
        <v>1.4985999999999999</v>
      </c>
      <c r="F96" s="279">
        <f>0.158*25.4</f>
        <v>4.0131999999999994</v>
      </c>
      <c r="G96" s="279">
        <f>0.16*25.4</f>
        <v>4.0640000000000001</v>
      </c>
    </row>
    <row r="97" spans="1:7" ht="13" thickTop="1">
      <c r="A97" s="29" t="s">
        <v>1393</v>
      </c>
      <c r="B97" s="232">
        <v>92</v>
      </c>
      <c r="C97" s="232">
        <f>0.915*25.4</f>
        <v>23.241</v>
      </c>
      <c r="D97" s="232">
        <f t="shared" si="7"/>
        <v>1.4985999999999999</v>
      </c>
      <c r="E97" s="232">
        <f t="shared" si="7"/>
        <v>1.4985999999999999</v>
      </c>
      <c r="F97" s="232">
        <f>0.118*25.4</f>
        <v>2.9971999999999999</v>
      </c>
      <c r="G97" s="232">
        <f>0.11*25.4</f>
        <v>2.794</v>
      </c>
    </row>
    <row r="98" spans="1:7">
      <c r="A98" s="6" t="s">
        <v>543</v>
      </c>
      <c r="B98" s="223">
        <v>92</v>
      </c>
      <c r="C98" s="223">
        <f>0.889*25.4</f>
        <v>22.5806</v>
      </c>
      <c r="D98" s="223">
        <f t="shared" si="7"/>
        <v>1.4985999999999999</v>
      </c>
      <c r="E98" s="223">
        <f t="shared" si="7"/>
        <v>1.4985999999999999</v>
      </c>
      <c r="F98" s="223">
        <f>0.118*25.4</f>
        <v>2.9971999999999999</v>
      </c>
      <c r="G98" s="223">
        <f>0.59*25.4</f>
        <v>14.985999999999999</v>
      </c>
    </row>
    <row r="99" spans="1:7">
      <c r="A99" s="6" t="s">
        <v>586</v>
      </c>
      <c r="B99" s="223">
        <v>92</v>
      </c>
      <c r="C99" s="223">
        <f>0.889*25.4</f>
        <v>22.5806</v>
      </c>
      <c r="D99" s="223">
        <f t="shared" si="7"/>
        <v>1.4985999999999999</v>
      </c>
      <c r="E99" s="223">
        <f t="shared" si="7"/>
        <v>1.4985999999999999</v>
      </c>
      <c r="F99" s="223">
        <f>0.118*25.4</f>
        <v>2.9971999999999999</v>
      </c>
      <c r="G99" s="223">
        <f>0.59*25.4</f>
        <v>14.985999999999999</v>
      </c>
    </row>
    <row r="100" spans="1:7">
      <c r="A100" s="26" t="s">
        <v>206</v>
      </c>
      <c r="B100" s="223">
        <v>92</v>
      </c>
      <c r="C100" s="225">
        <f>91.96/4.5</f>
        <v>20.435555555555553</v>
      </c>
      <c r="D100" s="222"/>
      <c r="E100" s="222"/>
      <c r="F100" s="222"/>
      <c r="G100" s="225">
        <f>91.96*0.6/4.5</f>
        <v>12.261333333333333</v>
      </c>
    </row>
    <row r="101" spans="1:7">
      <c r="A101" s="6" t="s">
        <v>313</v>
      </c>
      <c r="B101" s="223">
        <v>92</v>
      </c>
      <c r="C101" s="223">
        <f t="shared" ref="C101:C112" si="10">0.915*25.4</f>
        <v>23.241</v>
      </c>
      <c r="D101" s="223">
        <f t="shared" ref="D101:E104" si="11">0.059*25.4</f>
        <v>1.4985999999999999</v>
      </c>
      <c r="E101" s="223">
        <f t="shared" si="11"/>
        <v>1.4985999999999999</v>
      </c>
      <c r="F101" s="223">
        <f>0.118*25.4</f>
        <v>2.9971999999999999</v>
      </c>
      <c r="G101" s="223">
        <f>0.11*25.4</f>
        <v>2.794</v>
      </c>
    </row>
    <row r="102" spans="1:7">
      <c r="A102" s="6" t="s">
        <v>1517</v>
      </c>
      <c r="B102" s="223">
        <v>92</v>
      </c>
      <c r="C102" s="223"/>
      <c r="D102" s="223"/>
      <c r="E102" s="223"/>
      <c r="F102" s="223"/>
      <c r="G102" s="223"/>
    </row>
    <row r="103" spans="1:7">
      <c r="A103" s="27" t="s">
        <v>1553</v>
      </c>
      <c r="B103" s="223">
        <v>92</v>
      </c>
      <c r="C103" s="223">
        <f t="shared" si="10"/>
        <v>23.241</v>
      </c>
      <c r="D103" s="223">
        <f t="shared" si="11"/>
        <v>1.4985999999999999</v>
      </c>
      <c r="E103" s="223">
        <f t="shared" si="11"/>
        <v>1.4985999999999999</v>
      </c>
      <c r="F103" s="223">
        <f>0.118*25.4</f>
        <v>2.9971999999999999</v>
      </c>
      <c r="G103" s="223">
        <f>0.11*25.4</f>
        <v>2.794</v>
      </c>
    </row>
    <row r="104" spans="1:7">
      <c r="A104" s="27" t="s">
        <v>1678</v>
      </c>
      <c r="B104" s="223">
        <v>92</v>
      </c>
      <c r="C104" s="223">
        <f t="shared" si="10"/>
        <v>23.241</v>
      </c>
      <c r="D104" s="223">
        <f t="shared" si="11"/>
        <v>1.4985999999999999</v>
      </c>
      <c r="E104" s="223">
        <f t="shared" si="11"/>
        <v>1.4985999999999999</v>
      </c>
      <c r="F104" s="223">
        <f>0.118*25.4</f>
        <v>2.9971999999999999</v>
      </c>
      <c r="G104" s="223">
        <f>0.11*25.4</f>
        <v>2.794</v>
      </c>
    </row>
    <row r="105" spans="1:7">
      <c r="A105" s="13" t="s">
        <v>1686</v>
      </c>
      <c r="B105" s="223">
        <v>92</v>
      </c>
      <c r="C105" s="223">
        <f t="shared" si="10"/>
        <v>23.241</v>
      </c>
      <c r="D105" s="223">
        <f t="shared" ref="D105:E112" si="12">0.059*25.4</f>
        <v>1.4985999999999999</v>
      </c>
      <c r="E105" s="223">
        <f t="shared" si="12"/>
        <v>1.4985999999999999</v>
      </c>
      <c r="F105" s="223">
        <f t="shared" ref="F105:F112" si="13">0.118*25.4</f>
        <v>2.9971999999999999</v>
      </c>
      <c r="G105" s="223">
        <f t="shared" ref="G105:G112" si="14">0.11*25.4</f>
        <v>2.794</v>
      </c>
    </row>
    <row r="106" spans="1:7">
      <c r="A106" s="13" t="s">
        <v>891</v>
      </c>
      <c r="B106" s="223">
        <v>92</v>
      </c>
      <c r="C106" s="223">
        <f t="shared" si="10"/>
        <v>23.241</v>
      </c>
      <c r="D106" s="223">
        <f t="shared" si="12"/>
        <v>1.4985999999999999</v>
      </c>
      <c r="E106" s="223">
        <f t="shared" si="12"/>
        <v>1.4985999999999999</v>
      </c>
      <c r="F106" s="223">
        <f t="shared" si="13"/>
        <v>2.9971999999999999</v>
      </c>
      <c r="G106" s="223">
        <f t="shared" si="14"/>
        <v>2.794</v>
      </c>
    </row>
    <row r="107" spans="1:7">
      <c r="A107" s="6" t="s">
        <v>1802</v>
      </c>
      <c r="B107" s="223">
        <v>92</v>
      </c>
      <c r="C107" s="223">
        <f t="shared" si="10"/>
        <v>23.241</v>
      </c>
      <c r="D107" s="223">
        <f t="shared" si="12"/>
        <v>1.4985999999999999</v>
      </c>
      <c r="E107" s="223">
        <f t="shared" si="12"/>
        <v>1.4985999999999999</v>
      </c>
      <c r="F107" s="223">
        <f t="shared" si="13"/>
        <v>2.9971999999999999</v>
      </c>
      <c r="G107" s="223">
        <f t="shared" si="14"/>
        <v>2.794</v>
      </c>
    </row>
    <row r="108" spans="1:7">
      <c r="A108" s="13" t="s">
        <v>1577</v>
      </c>
      <c r="B108" s="223">
        <v>92</v>
      </c>
      <c r="C108" s="223">
        <f t="shared" si="10"/>
        <v>23.241</v>
      </c>
      <c r="D108" s="223">
        <f t="shared" si="12"/>
        <v>1.4985999999999999</v>
      </c>
      <c r="E108" s="223">
        <f t="shared" si="12"/>
        <v>1.4985999999999999</v>
      </c>
      <c r="F108" s="223">
        <f t="shared" si="13"/>
        <v>2.9971999999999999</v>
      </c>
      <c r="G108" s="223">
        <f t="shared" si="14"/>
        <v>2.794</v>
      </c>
    </row>
    <row r="109" spans="1:7">
      <c r="A109" s="13" t="s">
        <v>2125</v>
      </c>
      <c r="B109" s="223">
        <v>92</v>
      </c>
      <c r="C109" s="223">
        <f t="shared" si="10"/>
        <v>23.241</v>
      </c>
      <c r="D109" s="223">
        <f t="shared" si="12"/>
        <v>1.4985999999999999</v>
      </c>
      <c r="E109" s="223">
        <f t="shared" si="12"/>
        <v>1.4985999999999999</v>
      </c>
      <c r="F109" s="223">
        <f t="shared" si="13"/>
        <v>2.9971999999999999</v>
      </c>
      <c r="G109" s="223">
        <f t="shared" si="14"/>
        <v>2.794</v>
      </c>
    </row>
    <row r="110" spans="1:7">
      <c r="A110" s="13" t="s">
        <v>1497</v>
      </c>
      <c r="B110" s="223">
        <v>92</v>
      </c>
      <c r="C110" s="223">
        <f t="shared" si="10"/>
        <v>23.241</v>
      </c>
      <c r="D110" s="223">
        <f t="shared" si="12"/>
        <v>1.4985999999999999</v>
      </c>
      <c r="E110" s="223">
        <f t="shared" si="12"/>
        <v>1.4985999999999999</v>
      </c>
      <c r="F110" s="223">
        <f t="shared" si="13"/>
        <v>2.9971999999999999</v>
      </c>
      <c r="G110" s="223">
        <f t="shared" si="14"/>
        <v>2.794</v>
      </c>
    </row>
    <row r="111" spans="1:7">
      <c r="A111" s="13" t="s">
        <v>1034</v>
      </c>
      <c r="B111" s="223">
        <v>92</v>
      </c>
      <c r="C111" s="223"/>
      <c r="D111" s="223"/>
      <c r="E111" s="223"/>
      <c r="F111" s="223"/>
      <c r="G111" s="223"/>
    </row>
    <row r="112" spans="1:7">
      <c r="A112" s="6" t="s">
        <v>1235</v>
      </c>
      <c r="B112" s="223">
        <v>92</v>
      </c>
      <c r="C112" s="223">
        <f t="shared" si="10"/>
        <v>23.241</v>
      </c>
      <c r="D112" s="223">
        <f t="shared" si="12"/>
        <v>1.4985999999999999</v>
      </c>
      <c r="E112" s="223">
        <f t="shared" si="12"/>
        <v>1.4985999999999999</v>
      </c>
      <c r="F112" s="223">
        <f t="shared" si="13"/>
        <v>2.9971999999999999</v>
      </c>
      <c r="G112" s="223">
        <f t="shared" si="14"/>
        <v>2.794</v>
      </c>
    </row>
    <row r="113" spans="1:7">
      <c r="A113" s="26" t="s">
        <v>1036</v>
      </c>
      <c r="B113" s="223">
        <v>92</v>
      </c>
      <c r="C113" s="223">
        <f t="shared" ref="C113:C124" si="15">0.915*25.4</f>
        <v>23.241</v>
      </c>
      <c r="D113" s="223">
        <f>0.059*25.4</f>
        <v>1.4985999999999999</v>
      </c>
      <c r="E113" s="223">
        <f>0.059*25.4</f>
        <v>1.4985999999999999</v>
      </c>
      <c r="F113" s="223">
        <f t="shared" ref="F113:F124" si="16">0.118*25.4</f>
        <v>2.9971999999999999</v>
      </c>
      <c r="G113" s="223">
        <f t="shared" ref="G113:G124" si="17">0.11*25.4</f>
        <v>2.794</v>
      </c>
    </row>
    <row r="114" spans="1:7">
      <c r="A114" s="27" t="s">
        <v>1433</v>
      </c>
      <c r="B114" s="223">
        <v>92</v>
      </c>
      <c r="C114" s="223">
        <f t="shared" si="15"/>
        <v>23.241</v>
      </c>
      <c r="D114" s="223">
        <f>0.059*25.4</f>
        <v>1.4985999999999999</v>
      </c>
      <c r="E114" s="223">
        <f>0.059*25.4</f>
        <v>1.4985999999999999</v>
      </c>
      <c r="F114" s="223">
        <f t="shared" si="16"/>
        <v>2.9971999999999999</v>
      </c>
      <c r="G114" s="223">
        <f t="shared" si="17"/>
        <v>2.794</v>
      </c>
    </row>
    <row r="115" spans="1:7">
      <c r="A115" s="13" t="s">
        <v>1035</v>
      </c>
      <c r="B115" s="223">
        <v>92</v>
      </c>
      <c r="C115" s="223">
        <f t="shared" si="15"/>
        <v>23.241</v>
      </c>
      <c r="D115" s="223">
        <f t="shared" ref="D115:E117" si="18">0.059*25.4</f>
        <v>1.4985999999999999</v>
      </c>
      <c r="E115" s="223">
        <f t="shared" si="18"/>
        <v>1.4985999999999999</v>
      </c>
      <c r="F115" s="223">
        <f t="shared" si="16"/>
        <v>2.9971999999999999</v>
      </c>
      <c r="G115" s="223">
        <f t="shared" si="17"/>
        <v>2.794</v>
      </c>
    </row>
    <row r="116" spans="1:7">
      <c r="A116" s="27" t="s">
        <v>1387</v>
      </c>
      <c r="B116" s="223">
        <v>92</v>
      </c>
      <c r="C116" s="223">
        <f t="shared" si="15"/>
        <v>23.241</v>
      </c>
      <c r="D116" s="223">
        <f t="shared" si="18"/>
        <v>1.4985999999999999</v>
      </c>
      <c r="E116" s="223">
        <f t="shared" si="18"/>
        <v>1.4985999999999999</v>
      </c>
      <c r="F116" s="223">
        <f t="shared" si="16"/>
        <v>2.9971999999999999</v>
      </c>
      <c r="G116" s="223">
        <f t="shared" si="17"/>
        <v>2.794</v>
      </c>
    </row>
    <row r="117" spans="1:7">
      <c r="A117" s="13" t="s">
        <v>1960</v>
      </c>
      <c r="B117" s="223">
        <v>92</v>
      </c>
      <c r="C117" s="223">
        <f t="shared" si="15"/>
        <v>23.241</v>
      </c>
      <c r="D117" s="223">
        <f t="shared" si="18"/>
        <v>1.4985999999999999</v>
      </c>
      <c r="E117" s="223">
        <f t="shared" si="18"/>
        <v>1.4985999999999999</v>
      </c>
      <c r="F117" s="223">
        <f t="shared" si="16"/>
        <v>2.9971999999999999</v>
      </c>
      <c r="G117" s="223">
        <f t="shared" si="17"/>
        <v>2.794</v>
      </c>
    </row>
    <row r="118" spans="1:7">
      <c r="A118" s="13" t="s">
        <v>201</v>
      </c>
      <c r="B118" s="223">
        <v>92</v>
      </c>
      <c r="C118" s="223">
        <f t="shared" si="15"/>
        <v>23.241</v>
      </c>
      <c r="D118" s="223">
        <f t="shared" ref="D118:E124" si="19">0.059*25.4</f>
        <v>1.4985999999999999</v>
      </c>
      <c r="E118" s="223">
        <f t="shared" si="19"/>
        <v>1.4985999999999999</v>
      </c>
      <c r="F118" s="223">
        <f t="shared" si="16"/>
        <v>2.9971999999999999</v>
      </c>
      <c r="G118" s="223">
        <f t="shared" si="17"/>
        <v>2.794</v>
      </c>
    </row>
    <row r="119" spans="1:7">
      <c r="A119" s="13" t="s">
        <v>708</v>
      </c>
      <c r="B119" s="223">
        <v>92</v>
      </c>
      <c r="C119" s="223">
        <f t="shared" si="15"/>
        <v>23.241</v>
      </c>
      <c r="D119" s="223">
        <f t="shared" si="19"/>
        <v>1.4985999999999999</v>
      </c>
      <c r="E119" s="223">
        <f t="shared" si="19"/>
        <v>1.4985999999999999</v>
      </c>
      <c r="F119" s="223">
        <f t="shared" si="16"/>
        <v>2.9971999999999999</v>
      </c>
      <c r="G119" s="223">
        <f t="shared" si="17"/>
        <v>2.794</v>
      </c>
    </row>
    <row r="120" spans="1:7">
      <c r="A120" s="13" t="s">
        <v>1405</v>
      </c>
      <c r="B120" s="223">
        <v>92</v>
      </c>
      <c r="C120" s="223">
        <f t="shared" si="15"/>
        <v>23.241</v>
      </c>
      <c r="D120" s="223">
        <f t="shared" si="19"/>
        <v>1.4985999999999999</v>
      </c>
      <c r="E120" s="223">
        <f t="shared" si="19"/>
        <v>1.4985999999999999</v>
      </c>
      <c r="F120" s="223">
        <f t="shared" si="16"/>
        <v>2.9971999999999999</v>
      </c>
      <c r="G120" s="223">
        <f t="shared" si="17"/>
        <v>2.794</v>
      </c>
    </row>
    <row r="121" spans="1:7">
      <c r="A121" s="13" t="s">
        <v>962</v>
      </c>
      <c r="B121" s="223">
        <v>92</v>
      </c>
      <c r="C121" s="223">
        <f t="shared" si="15"/>
        <v>23.241</v>
      </c>
      <c r="D121" s="223">
        <f t="shared" si="19"/>
        <v>1.4985999999999999</v>
      </c>
      <c r="E121" s="223">
        <f t="shared" si="19"/>
        <v>1.4985999999999999</v>
      </c>
      <c r="F121" s="223">
        <f t="shared" si="16"/>
        <v>2.9971999999999999</v>
      </c>
      <c r="G121" s="223">
        <f t="shared" si="17"/>
        <v>2.794</v>
      </c>
    </row>
    <row r="122" spans="1:7">
      <c r="A122" s="13" t="s">
        <v>704</v>
      </c>
      <c r="B122" s="223">
        <v>92</v>
      </c>
      <c r="C122" s="223">
        <f t="shared" si="15"/>
        <v>23.241</v>
      </c>
      <c r="D122" s="223">
        <f t="shared" si="19"/>
        <v>1.4985999999999999</v>
      </c>
      <c r="E122" s="223">
        <f t="shared" si="19"/>
        <v>1.4985999999999999</v>
      </c>
      <c r="F122" s="223">
        <f t="shared" si="16"/>
        <v>2.9971999999999999</v>
      </c>
      <c r="G122" s="223">
        <f t="shared" si="17"/>
        <v>2.794</v>
      </c>
    </row>
    <row r="123" spans="1:7">
      <c r="A123" s="13" t="s">
        <v>1353</v>
      </c>
      <c r="B123" s="223">
        <v>92</v>
      </c>
      <c r="C123" s="223">
        <f t="shared" si="15"/>
        <v>23.241</v>
      </c>
      <c r="D123" s="223">
        <f t="shared" si="19"/>
        <v>1.4985999999999999</v>
      </c>
      <c r="E123" s="223">
        <f t="shared" si="19"/>
        <v>1.4985999999999999</v>
      </c>
      <c r="F123" s="223">
        <f t="shared" si="16"/>
        <v>2.9971999999999999</v>
      </c>
      <c r="G123" s="223">
        <f t="shared" si="17"/>
        <v>2.794</v>
      </c>
    </row>
    <row r="124" spans="1:7">
      <c r="A124" s="13" t="s">
        <v>894</v>
      </c>
      <c r="B124" s="223">
        <v>92</v>
      </c>
      <c r="C124" s="223">
        <f t="shared" si="15"/>
        <v>23.241</v>
      </c>
      <c r="D124" s="223">
        <f t="shared" si="19"/>
        <v>1.4985999999999999</v>
      </c>
      <c r="E124" s="223">
        <f t="shared" si="19"/>
        <v>1.4985999999999999</v>
      </c>
      <c r="F124" s="223">
        <f t="shared" si="16"/>
        <v>2.9971999999999999</v>
      </c>
      <c r="G124" s="223">
        <f t="shared" si="17"/>
        <v>2.794</v>
      </c>
    </row>
    <row r="125" spans="1:7">
      <c r="A125" s="13" t="s">
        <v>1521</v>
      </c>
      <c r="B125" s="223">
        <v>92</v>
      </c>
      <c r="C125" s="226"/>
      <c r="D125" s="226"/>
      <c r="E125" s="226"/>
      <c r="F125" s="226"/>
      <c r="G125" s="226"/>
    </row>
    <row r="126" spans="1:7">
      <c r="A126" s="13" t="s">
        <v>189</v>
      </c>
      <c r="B126" s="223">
        <v>92</v>
      </c>
      <c r="C126" s="222"/>
      <c r="D126" s="222"/>
      <c r="E126" s="222"/>
      <c r="F126" s="222"/>
      <c r="G126" s="222"/>
    </row>
    <row r="127" spans="1:7">
      <c r="A127" s="6" t="s">
        <v>475</v>
      </c>
      <c r="B127" s="223">
        <v>92</v>
      </c>
      <c r="C127" s="225">
        <f>91.96/4.5</f>
        <v>20.435555555555553</v>
      </c>
      <c r="D127" s="222"/>
      <c r="E127" s="222"/>
      <c r="F127" s="222"/>
      <c r="G127" s="225">
        <f>91.96*0.6/4.5</f>
        <v>12.261333333333333</v>
      </c>
    </row>
    <row r="128" spans="1:7">
      <c r="A128" s="6" t="s">
        <v>1747</v>
      </c>
      <c r="B128" s="223">
        <v>92</v>
      </c>
      <c r="C128" s="225">
        <v>25</v>
      </c>
      <c r="D128" s="223">
        <f t="shared" ref="D128:E139" si="20">0.059*25.4</f>
        <v>1.4985999999999999</v>
      </c>
      <c r="E128" s="223">
        <f t="shared" si="20"/>
        <v>1.4985999999999999</v>
      </c>
      <c r="F128" s="223">
        <f t="shared" ref="F128:F139" si="21">0.118*25.4</f>
        <v>2.9971999999999999</v>
      </c>
      <c r="G128" s="225">
        <v>14</v>
      </c>
    </row>
    <row r="129" spans="1:7">
      <c r="A129" s="6" t="s">
        <v>1745</v>
      </c>
      <c r="B129" s="223">
        <v>92</v>
      </c>
      <c r="C129" s="225">
        <v>25</v>
      </c>
      <c r="D129" s="223">
        <f t="shared" si="20"/>
        <v>1.4985999999999999</v>
      </c>
      <c r="E129" s="223">
        <f t="shared" si="20"/>
        <v>1.4985999999999999</v>
      </c>
      <c r="F129" s="223">
        <f t="shared" si="21"/>
        <v>2.9971999999999999</v>
      </c>
      <c r="G129" s="225">
        <v>14</v>
      </c>
    </row>
    <row r="130" spans="1:7">
      <c r="A130" s="13" t="s">
        <v>2105</v>
      </c>
      <c r="B130" s="223">
        <v>92</v>
      </c>
      <c r="C130" s="225">
        <v>25</v>
      </c>
      <c r="D130" s="223">
        <f t="shared" si="20"/>
        <v>1.4985999999999999</v>
      </c>
      <c r="E130" s="223">
        <f t="shared" si="20"/>
        <v>1.4985999999999999</v>
      </c>
      <c r="F130" s="223">
        <f t="shared" si="21"/>
        <v>2.9971999999999999</v>
      </c>
      <c r="G130" s="225">
        <v>14</v>
      </c>
    </row>
    <row r="131" spans="1:7">
      <c r="A131" s="13" t="s">
        <v>1808</v>
      </c>
      <c r="B131" s="223">
        <v>92</v>
      </c>
      <c r="C131" s="225">
        <v>25</v>
      </c>
      <c r="D131" s="223">
        <f t="shared" si="20"/>
        <v>1.4985999999999999</v>
      </c>
      <c r="E131" s="223">
        <f t="shared" si="20"/>
        <v>1.4985999999999999</v>
      </c>
      <c r="F131" s="223">
        <f t="shared" si="21"/>
        <v>2.9971999999999999</v>
      </c>
      <c r="G131" s="225">
        <v>14</v>
      </c>
    </row>
    <row r="132" spans="1:7">
      <c r="A132" s="13" t="s">
        <v>1428</v>
      </c>
      <c r="B132" s="223">
        <v>92</v>
      </c>
      <c r="C132" s="225">
        <v>25</v>
      </c>
      <c r="D132" s="223">
        <f t="shared" si="20"/>
        <v>1.4985999999999999</v>
      </c>
      <c r="E132" s="223">
        <f t="shared" si="20"/>
        <v>1.4985999999999999</v>
      </c>
      <c r="F132" s="223">
        <f t="shared" si="21"/>
        <v>2.9971999999999999</v>
      </c>
      <c r="G132" s="225">
        <v>14</v>
      </c>
    </row>
    <row r="133" spans="1:7">
      <c r="A133" s="13" t="s">
        <v>1514</v>
      </c>
      <c r="B133" s="223">
        <v>92</v>
      </c>
      <c r="C133" s="225">
        <v>25</v>
      </c>
      <c r="D133" s="223">
        <f t="shared" si="20"/>
        <v>1.4985999999999999</v>
      </c>
      <c r="E133" s="223">
        <f t="shared" si="20"/>
        <v>1.4985999999999999</v>
      </c>
      <c r="F133" s="223">
        <f t="shared" si="21"/>
        <v>2.9971999999999999</v>
      </c>
      <c r="G133" s="225">
        <v>14</v>
      </c>
    </row>
    <row r="134" spans="1:7">
      <c r="A134" s="13" t="s">
        <v>257</v>
      </c>
      <c r="B134" s="223">
        <v>92</v>
      </c>
      <c r="C134" s="225">
        <v>25</v>
      </c>
      <c r="D134" s="223">
        <f t="shared" si="20"/>
        <v>1.4985999999999999</v>
      </c>
      <c r="E134" s="223">
        <f t="shared" si="20"/>
        <v>1.4985999999999999</v>
      </c>
      <c r="F134" s="223">
        <f t="shared" si="21"/>
        <v>2.9971999999999999</v>
      </c>
      <c r="G134" s="225">
        <v>14</v>
      </c>
    </row>
    <row r="135" spans="1:7">
      <c r="A135" s="27" t="s">
        <v>1710</v>
      </c>
      <c r="B135" s="223">
        <v>92</v>
      </c>
      <c r="C135" s="225">
        <v>25</v>
      </c>
      <c r="D135" s="223">
        <f t="shared" si="20"/>
        <v>1.4985999999999999</v>
      </c>
      <c r="E135" s="223">
        <f t="shared" si="20"/>
        <v>1.4985999999999999</v>
      </c>
      <c r="F135" s="223">
        <f t="shared" si="21"/>
        <v>2.9971999999999999</v>
      </c>
      <c r="G135" s="225">
        <v>14</v>
      </c>
    </row>
    <row r="136" spans="1:7">
      <c r="A136" s="27" t="s">
        <v>2037</v>
      </c>
      <c r="B136" s="223">
        <v>92</v>
      </c>
      <c r="C136" s="225">
        <v>25</v>
      </c>
      <c r="D136" s="223">
        <f t="shared" si="20"/>
        <v>1.4985999999999999</v>
      </c>
      <c r="E136" s="223">
        <f t="shared" si="20"/>
        <v>1.4985999999999999</v>
      </c>
      <c r="F136" s="223">
        <f t="shared" si="21"/>
        <v>2.9971999999999999</v>
      </c>
      <c r="G136" s="225">
        <v>14</v>
      </c>
    </row>
    <row r="137" spans="1:7">
      <c r="A137" s="13" t="s">
        <v>1602</v>
      </c>
      <c r="B137" s="223">
        <v>92</v>
      </c>
      <c r="C137" s="225">
        <v>25</v>
      </c>
      <c r="D137" s="223">
        <f t="shared" si="20"/>
        <v>1.4985999999999999</v>
      </c>
      <c r="E137" s="223">
        <f t="shared" si="20"/>
        <v>1.4985999999999999</v>
      </c>
      <c r="F137" s="223">
        <f t="shared" si="21"/>
        <v>2.9971999999999999</v>
      </c>
      <c r="G137" s="225">
        <v>14</v>
      </c>
    </row>
    <row r="138" spans="1:7">
      <c r="A138" s="13" t="s">
        <v>394</v>
      </c>
      <c r="B138" s="223">
        <v>92</v>
      </c>
      <c r="C138" s="225">
        <v>25</v>
      </c>
      <c r="D138" s="223">
        <f t="shared" si="20"/>
        <v>1.4985999999999999</v>
      </c>
      <c r="E138" s="223">
        <f t="shared" si="20"/>
        <v>1.4985999999999999</v>
      </c>
      <c r="F138" s="223">
        <f t="shared" si="21"/>
        <v>2.9971999999999999</v>
      </c>
      <c r="G138" s="225">
        <v>14</v>
      </c>
    </row>
    <row r="139" spans="1:7" ht="13" thickBot="1">
      <c r="A139" s="140" t="s">
        <v>1768</v>
      </c>
      <c r="B139" s="258">
        <v>92</v>
      </c>
      <c r="C139" s="281">
        <v>25</v>
      </c>
      <c r="D139" s="279">
        <f t="shared" si="20"/>
        <v>1.4985999999999999</v>
      </c>
      <c r="E139" s="279">
        <f t="shared" si="20"/>
        <v>1.4985999999999999</v>
      </c>
      <c r="F139" s="279">
        <f t="shared" si="21"/>
        <v>2.9971999999999999</v>
      </c>
      <c r="G139" s="281">
        <v>14</v>
      </c>
    </row>
    <row r="140" spans="1:7" ht="13" thickTop="1">
      <c r="A140" s="502" t="s">
        <v>1541</v>
      </c>
      <c r="B140" s="471">
        <v>95</v>
      </c>
      <c r="C140" s="226"/>
      <c r="D140" s="226"/>
      <c r="E140" s="226"/>
      <c r="F140" s="226"/>
      <c r="G140" s="226"/>
    </row>
    <row r="141" spans="1:7">
      <c r="A141" s="27" t="s">
        <v>1863</v>
      </c>
      <c r="B141" s="232">
        <v>95</v>
      </c>
      <c r="C141" s="226"/>
      <c r="D141" s="226"/>
      <c r="E141" s="226"/>
      <c r="F141" s="226"/>
      <c r="G141" s="226"/>
    </row>
    <row r="142" spans="1:7">
      <c r="A142" s="27" t="s">
        <v>1868</v>
      </c>
      <c r="B142" s="223">
        <v>95</v>
      </c>
      <c r="C142" s="226"/>
      <c r="D142" s="226"/>
      <c r="E142" s="226"/>
      <c r="F142" s="226"/>
    </row>
    <row r="143" spans="1:7">
      <c r="A143" s="26" t="s">
        <v>1867</v>
      </c>
      <c r="B143" s="223">
        <v>95</v>
      </c>
      <c r="C143" s="226"/>
      <c r="D143" s="226"/>
      <c r="E143" s="226"/>
      <c r="F143" s="226"/>
    </row>
    <row r="144" spans="1:7">
      <c r="A144" s="6" t="s">
        <v>809</v>
      </c>
      <c r="B144" s="223">
        <v>100</v>
      </c>
      <c r="C144" s="226"/>
      <c r="D144" s="226"/>
      <c r="E144" s="226"/>
      <c r="F144" s="226"/>
    </row>
    <row r="145" spans="1:7">
      <c r="A145" s="27" t="s">
        <v>298</v>
      </c>
      <c r="B145" s="223">
        <v>95</v>
      </c>
    </row>
    <row r="146" spans="1:7">
      <c r="A146" s="84" t="s">
        <v>186</v>
      </c>
      <c r="B146" s="223">
        <v>95</v>
      </c>
    </row>
    <row r="147" spans="1:7" ht="13" thickBot="1">
      <c r="A147" s="84" t="s">
        <v>1923</v>
      </c>
      <c r="B147" s="258">
        <v>95</v>
      </c>
    </row>
    <row r="148" spans="1:7" ht="37" thickTop="1">
      <c r="A148" s="517" t="s">
        <v>2127</v>
      </c>
      <c r="B148" s="639" t="s">
        <v>28</v>
      </c>
      <c r="C148" s="518"/>
      <c r="D148" s="519"/>
      <c r="E148" s="519"/>
      <c r="F148" s="519"/>
      <c r="G148" s="519"/>
    </row>
    <row r="149" spans="1:7">
      <c r="A149" s="77"/>
      <c r="B149" s="226"/>
    </row>
    <row r="150" spans="1:7">
      <c r="A150" s="77"/>
      <c r="B150" s="226"/>
    </row>
    <row r="151" spans="1:7">
      <c r="B151" s="222"/>
      <c r="C151" s="222"/>
      <c r="D151" s="222"/>
      <c r="E151" s="222"/>
      <c r="F151" s="222"/>
      <c r="G151" s="222"/>
    </row>
    <row r="152" spans="1:7">
      <c r="A152" s="227" t="s">
        <v>1122</v>
      </c>
      <c r="B152" s="228"/>
      <c r="C152" s="228"/>
      <c r="D152" s="228"/>
      <c r="E152" s="228"/>
      <c r="F152" s="228"/>
      <c r="G152" s="229"/>
    </row>
    <row r="153" spans="1:7">
      <c r="A153" s="1022" t="s">
        <v>1470</v>
      </c>
      <c r="B153" s="1038"/>
      <c r="C153" s="1038"/>
      <c r="D153" s="1038"/>
      <c r="E153" s="1038"/>
      <c r="F153" s="1038"/>
      <c r="G153" s="1023"/>
    </row>
    <row r="154" spans="1:7">
      <c r="A154" s="230" t="s">
        <v>284</v>
      </c>
    </row>
    <row r="155" spans="1:7">
      <c r="A155" s="231" t="s">
        <v>630</v>
      </c>
    </row>
  </sheetData>
  <mergeCells count="2">
    <mergeCell ref="D1:F1"/>
    <mergeCell ref="A153:G153"/>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pageSetUpPr fitToPage="1"/>
  </sheetPr>
  <dimension ref="A1:J168"/>
  <sheetViews>
    <sheetView zoomScale="150" zoomScaleNormal="150" zoomScalePageLayoutView="150" workbookViewId="0">
      <pane xSplit="1" ySplit="1" topLeftCell="B74" activePane="bottomRight" state="frozenSplit"/>
      <selection activeCell="A20" sqref="A20"/>
      <selection pane="topRight" activeCell="A20" sqref="A20"/>
      <selection pane="bottomLeft" activeCell="A20" sqref="A20"/>
      <selection pane="bottomRight" activeCell="A93" sqref="A93"/>
    </sheetView>
  </sheetViews>
  <sheetFormatPr baseColWidth="10" defaultRowHeight="12" x14ac:dyDescent="0"/>
  <cols>
    <col min="1" max="1" width="29.6640625" style="3" bestFit="1" customWidth="1"/>
    <col min="2" max="2" width="6.5" style="11" bestFit="1" customWidth="1"/>
    <col min="3" max="3" width="6.1640625" style="11" bestFit="1" customWidth="1"/>
    <col min="4" max="4" width="6.5" style="11" bestFit="1" customWidth="1"/>
    <col min="5" max="5" width="6.1640625" style="11" bestFit="1" customWidth="1"/>
    <col min="6" max="6" width="10.33203125" style="11" bestFit="1" customWidth="1"/>
    <col min="7" max="7" width="9.83203125" style="11" bestFit="1" customWidth="1"/>
    <col min="8" max="8" width="5" style="11" bestFit="1" customWidth="1"/>
    <col min="9" max="9" width="9.6640625" style="11" bestFit="1" customWidth="1"/>
    <col min="10" max="10" width="13.5" style="11" customWidth="1"/>
    <col min="11" max="16384" width="10.83203125" style="3"/>
  </cols>
  <sheetData>
    <row r="1" spans="1:10" s="34" customFormat="1" ht="27" customHeight="1">
      <c r="A1" s="326" t="s">
        <v>1207</v>
      </c>
      <c r="B1" s="38" t="s">
        <v>1648</v>
      </c>
      <c r="C1" s="38" t="s">
        <v>1649</v>
      </c>
      <c r="D1" s="38" t="s">
        <v>1812</v>
      </c>
      <c r="E1" s="38" t="s">
        <v>1813</v>
      </c>
      <c r="F1" s="38" t="s">
        <v>985</v>
      </c>
      <c r="G1" s="38" t="s">
        <v>1187</v>
      </c>
      <c r="H1" s="33" t="s">
        <v>1246</v>
      </c>
      <c r="I1" s="38" t="s">
        <v>1663</v>
      </c>
      <c r="J1" s="33" t="s">
        <v>1664</v>
      </c>
    </row>
    <row r="2" spans="1:10" s="34" customFormat="1">
      <c r="A2" s="6" t="s">
        <v>1483</v>
      </c>
      <c r="B2" s="4" t="s">
        <v>1523</v>
      </c>
      <c r="C2" s="68" t="s">
        <v>1204</v>
      </c>
      <c r="D2" s="4" t="s">
        <v>2161</v>
      </c>
      <c r="E2" s="4" t="s">
        <v>1033</v>
      </c>
      <c r="F2" s="4">
        <v>5.84</v>
      </c>
      <c r="G2" s="4">
        <v>5.84</v>
      </c>
      <c r="H2" s="28"/>
      <c r="I2" s="31"/>
      <c r="J2" s="4" t="s">
        <v>687</v>
      </c>
    </row>
    <row r="3" spans="1:10" s="34" customFormat="1" ht="24">
      <c r="A3" s="6" t="s">
        <v>1940</v>
      </c>
      <c r="B3" s="4" t="s">
        <v>1523</v>
      </c>
      <c r="C3" s="68" t="s">
        <v>1204</v>
      </c>
      <c r="D3" s="4" t="s">
        <v>2161</v>
      </c>
      <c r="E3" s="4" t="s">
        <v>1033</v>
      </c>
      <c r="F3" s="4">
        <v>5.69</v>
      </c>
      <c r="G3" s="4">
        <v>5.69</v>
      </c>
      <c r="H3" s="28"/>
      <c r="I3" s="31"/>
      <c r="J3" s="12" t="s">
        <v>1156</v>
      </c>
    </row>
    <row r="4" spans="1:10" s="34" customFormat="1" ht="24">
      <c r="A4" s="6" t="s">
        <v>403</v>
      </c>
      <c r="B4" s="4" t="s">
        <v>1523</v>
      </c>
      <c r="C4" s="68" t="s">
        <v>1204</v>
      </c>
      <c r="D4" s="4" t="s">
        <v>2161</v>
      </c>
      <c r="E4" s="4" t="s">
        <v>1033</v>
      </c>
      <c r="F4" s="113" t="s">
        <v>1622</v>
      </c>
      <c r="G4" s="113" t="s">
        <v>1622</v>
      </c>
      <c r="H4" s="28"/>
      <c r="I4" s="31"/>
      <c r="J4" s="12" t="s">
        <v>1156</v>
      </c>
    </row>
    <row r="5" spans="1:10" s="34" customFormat="1" ht="24">
      <c r="A5" s="6" t="s">
        <v>1496</v>
      </c>
      <c r="B5" s="4" t="s">
        <v>1523</v>
      </c>
      <c r="C5" s="68" t="s">
        <v>1204</v>
      </c>
      <c r="D5" s="4" t="s">
        <v>2161</v>
      </c>
      <c r="E5" s="4" t="s">
        <v>1033</v>
      </c>
      <c r="F5" s="4">
        <v>5.69</v>
      </c>
      <c r="G5" s="4">
        <v>5.69</v>
      </c>
      <c r="H5" s="28"/>
      <c r="I5" s="31"/>
      <c r="J5" s="12" t="s">
        <v>1156</v>
      </c>
    </row>
    <row r="6" spans="1:10" s="34" customFormat="1">
      <c r="A6" s="6" t="s">
        <v>1784</v>
      </c>
      <c r="B6" s="4" t="s">
        <v>1523</v>
      </c>
      <c r="C6" s="68" t="s">
        <v>1204</v>
      </c>
      <c r="D6" s="4" t="s">
        <v>2161</v>
      </c>
      <c r="E6" s="4" t="s">
        <v>1033</v>
      </c>
      <c r="F6" s="4">
        <v>5.69</v>
      </c>
      <c r="G6" s="4">
        <v>5.69</v>
      </c>
      <c r="H6" s="28"/>
      <c r="I6" s="31"/>
      <c r="J6" s="31"/>
    </row>
    <row r="7" spans="1:10" s="34" customFormat="1" ht="24">
      <c r="A7" s="6" t="s">
        <v>402</v>
      </c>
      <c r="B7" s="4" t="s">
        <v>1523</v>
      </c>
      <c r="C7" s="68" t="s">
        <v>1204</v>
      </c>
      <c r="D7" s="4" t="s">
        <v>2161</v>
      </c>
      <c r="E7" s="4" t="s">
        <v>1033</v>
      </c>
      <c r="F7" s="113" t="s">
        <v>1622</v>
      </c>
      <c r="G7" s="113" t="s">
        <v>1622</v>
      </c>
      <c r="H7" s="28"/>
      <c r="I7" s="31"/>
      <c r="J7" s="12" t="s">
        <v>1156</v>
      </c>
    </row>
    <row r="8" spans="1:10" s="34" customFormat="1" ht="24">
      <c r="A8" s="6" t="s">
        <v>1785</v>
      </c>
      <c r="B8" s="4" t="s">
        <v>1523</v>
      </c>
      <c r="C8" s="68" t="s">
        <v>1204</v>
      </c>
      <c r="D8" s="4" t="s">
        <v>2161</v>
      </c>
      <c r="E8" s="4" t="s">
        <v>1033</v>
      </c>
      <c r="F8" s="113" t="s">
        <v>1622</v>
      </c>
      <c r="G8" s="113" t="s">
        <v>1622</v>
      </c>
      <c r="H8" s="28"/>
      <c r="I8" s="31"/>
      <c r="J8" s="12" t="s">
        <v>1156</v>
      </c>
    </row>
    <row r="9" spans="1:10" s="34" customFormat="1" ht="24">
      <c r="A9" s="6" t="s">
        <v>1042</v>
      </c>
      <c r="B9" s="4" t="s">
        <v>1523</v>
      </c>
      <c r="C9" s="68" t="s">
        <v>1204</v>
      </c>
      <c r="D9" s="4" t="s">
        <v>2161</v>
      </c>
      <c r="E9" s="4" t="s">
        <v>1033</v>
      </c>
      <c r="F9" s="113" t="s">
        <v>1622</v>
      </c>
      <c r="G9" s="113" t="s">
        <v>1622</v>
      </c>
      <c r="H9" s="28"/>
      <c r="I9" s="31"/>
      <c r="J9" s="4" t="s">
        <v>687</v>
      </c>
    </row>
    <row r="10" spans="1:10" s="34" customFormat="1" ht="24">
      <c r="A10" s="6" t="s">
        <v>1927</v>
      </c>
      <c r="B10" s="4" t="s">
        <v>1523</v>
      </c>
      <c r="C10" s="68" t="s">
        <v>1204</v>
      </c>
      <c r="D10" s="4" t="s">
        <v>2161</v>
      </c>
      <c r="E10" s="4" t="s">
        <v>1033</v>
      </c>
      <c r="F10" s="113" t="s">
        <v>1622</v>
      </c>
      <c r="G10" s="113" t="s">
        <v>1622</v>
      </c>
      <c r="H10" s="28"/>
      <c r="I10" s="31"/>
      <c r="J10" s="12" t="s">
        <v>1156</v>
      </c>
    </row>
    <row r="11" spans="1:10" s="34" customFormat="1">
      <c r="A11" s="6" t="s">
        <v>202</v>
      </c>
      <c r="B11" s="4" t="s">
        <v>1523</v>
      </c>
      <c r="C11" s="68" t="s">
        <v>1204</v>
      </c>
      <c r="D11" s="4" t="s">
        <v>2161</v>
      </c>
      <c r="E11" s="4" t="s">
        <v>1033</v>
      </c>
      <c r="F11" s="28"/>
      <c r="G11" s="28"/>
      <c r="H11" s="28"/>
      <c r="I11" s="31"/>
      <c r="J11" s="31"/>
    </row>
    <row r="12" spans="1:10" s="34" customFormat="1" ht="24">
      <c r="A12" s="6" t="s">
        <v>1973</v>
      </c>
      <c r="B12" s="4" t="s">
        <v>1523</v>
      </c>
      <c r="C12" s="68" t="s">
        <v>1204</v>
      </c>
      <c r="D12" s="4" t="s">
        <v>2161</v>
      </c>
      <c r="E12" s="4" t="s">
        <v>1033</v>
      </c>
      <c r="F12" s="4">
        <v>5.69</v>
      </c>
      <c r="G12" s="4">
        <v>5.69</v>
      </c>
      <c r="H12" s="28"/>
      <c r="I12" s="31"/>
      <c r="J12" s="12" t="s">
        <v>1156</v>
      </c>
    </row>
    <row r="13" spans="1:10" s="34" customFormat="1" ht="24">
      <c r="A13" s="6" t="s">
        <v>262</v>
      </c>
      <c r="B13" s="4" t="s">
        <v>1523</v>
      </c>
      <c r="C13" s="68" t="s">
        <v>1204</v>
      </c>
      <c r="D13" s="4" t="s">
        <v>2161</v>
      </c>
      <c r="E13" s="4" t="s">
        <v>1033</v>
      </c>
      <c r="F13" s="4">
        <v>5.84</v>
      </c>
      <c r="G13" s="4">
        <v>5.84</v>
      </c>
      <c r="H13" s="28"/>
      <c r="I13" s="74"/>
      <c r="J13" s="12" t="s">
        <v>1156</v>
      </c>
    </row>
    <row r="14" spans="1:10" s="34" customFormat="1">
      <c r="A14" s="6" t="s">
        <v>1323</v>
      </c>
      <c r="B14" s="4" t="s">
        <v>1523</v>
      </c>
      <c r="C14" s="4" t="s">
        <v>1204</v>
      </c>
      <c r="D14" s="4" t="s">
        <v>2161</v>
      </c>
      <c r="E14" s="4" t="s">
        <v>1033</v>
      </c>
      <c r="F14" s="4">
        <v>5.84</v>
      </c>
      <c r="G14" s="4">
        <v>5.84</v>
      </c>
      <c r="H14" s="28"/>
      <c r="I14" s="31"/>
      <c r="J14" s="28"/>
    </row>
    <row r="15" spans="1:10" s="34" customFormat="1" ht="24">
      <c r="A15" s="6" t="s">
        <v>1925</v>
      </c>
      <c r="B15" s="4" t="s">
        <v>1523</v>
      </c>
      <c r="C15" s="4" t="s">
        <v>1204</v>
      </c>
      <c r="D15" s="4" t="s">
        <v>2161</v>
      </c>
      <c r="E15" s="4" t="s">
        <v>1033</v>
      </c>
      <c r="F15" s="4">
        <v>5.84</v>
      </c>
      <c r="G15" s="4">
        <v>5.84</v>
      </c>
      <c r="H15" s="28"/>
      <c r="I15" s="31"/>
      <c r="J15" s="12" t="s">
        <v>1156</v>
      </c>
    </row>
    <row r="16" spans="1:10" s="34" customFormat="1" ht="25" thickBot="1">
      <c r="A16" s="275" t="s">
        <v>775</v>
      </c>
      <c r="B16" s="264" t="s">
        <v>1523</v>
      </c>
      <c r="C16" s="264" t="s">
        <v>1204</v>
      </c>
      <c r="D16" s="264" t="s">
        <v>2161</v>
      </c>
      <c r="E16" s="264" t="s">
        <v>1033</v>
      </c>
      <c r="F16" s="264">
        <v>5.84</v>
      </c>
      <c r="G16" s="264">
        <v>5.84</v>
      </c>
      <c r="H16" s="282"/>
      <c r="I16" s="282"/>
      <c r="J16" s="265" t="s">
        <v>1156</v>
      </c>
    </row>
    <row r="17" spans="1:10" s="34" customFormat="1" ht="13" thickTop="1">
      <c r="A17" s="109" t="s">
        <v>1810</v>
      </c>
      <c r="B17" s="32" t="s">
        <v>1523</v>
      </c>
      <c r="C17" s="214" t="s">
        <v>1204</v>
      </c>
      <c r="D17" s="32" t="s">
        <v>2161</v>
      </c>
      <c r="E17" s="32" t="s">
        <v>1033</v>
      </c>
      <c r="F17" s="32">
        <v>5.84</v>
      </c>
      <c r="G17" s="32">
        <v>5.84</v>
      </c>
      <c r="H17" s="28"/>
      <c r="I17" s="31"/>
      <c r="J17" s="32" t="s">
        <v>687</v>
      </c>
    </row>
    <row r="18" spans="1:10" s="34" customFormat="1" ht="24">
      <c r="A18" s="6" t="s">
        <v>1941</v>
      </c>
      <c r="B18" s="4" t="s">
        <v>1523</v>
      </c>
      <c r="C18" s="68" t="s">
        <v>1204</v>
      </c>
      <c r="D18" s="4" t="s">
        <v>2161</v>
      </c>
      <c r="E18" s="4" t="s">
        <v>1033</v>
      </c>
      <c r="F18" s="4">
        <v>5.69</v>
      </c>
      <c r="G18" s="4">
        <v>5.69</v>
      </c>
      <c r="H18" s="28"/>
      <c r="I18" s="31"/>
      <c r="J18" s="12" t="s">
        <v>1156</v>
      </c>
    </row>
    <row r="19" spans="1:10" s="34" customFormat="1">
      <c r="A19" s="6" t="s">
        <v>885</v>
      </c>
      <c r="B19" s="4" t="s">
        <v>1523</v>
      </c>
      <c r="C19" s="68" t="s">
        <v>1204</v>
      </c>
      <c r="D19" s="4" t="s">
        <v>2161</v>
      </c>
      <c r="E19" s="4" t="s">
        <v>1033</v>
      </c>
      <c r="F19" s="28"/>
      <c r="G19" s="28"/>
      <c r="H19" s="28"/>
      <c r="I19" s="31"/>
      <c r="J19" s="12"/>
    </row>
    <row r="20" spans="1:10" s="34" customFormat="1" ht="24">
      <c r="A20" s="6" t="s">
        <v>1217</v>
      </c>
      <c r="B20" s="4" t="s">
        <v>1523</v>
      </c>
      <c r="C20" s="68" t="s">
        <v>1204</v>
      </c>
      <c r="D20" s="4" t="s">
        <v>2161</v>
      </c>
      <c r="E20" s="4" t="s">
        <v>1033</v>
      </c>
      <c r="F20" s="4">
        <v>5.69</v>
      </c>
      <c r="G20" s="4">
        <v>5.69</v>
      </c>
      <c r="H20" s="28"/>
      <c r="I20" s="31"/>
      <c r="J20" s="12" t="s">
        <v>1156</v>
      </c>
    </row>
    <row r="21" spans="1:10" s="34" customFormat="1">
      <c r="A21" s="6" t="s">
        <v>1123</v>
      </c>
      <c r="B21" s="4" t="s">
        <v>1523</v>
      </c>
      <c r="C21" s="68" t="s">
        <v>1204</v>
      </c>
      <c r="D21" s="4" t="s">
        <v>2161</v>
      </c>
      <c r="E21" s="4" t="s">
        <v>1033</v>
      </c>
      <c r="F21" s="4">
        <v>5.69</v>
      </c>
      <c r="G21" s="4">
        <v>5.69</v>
      </c>
      <c r="H21" s="28"/>
      <c r="I21" s="31"/>
      <c r="J21" s="31"/>
    </row>
    <row r="22" spans="1:10" s="34" customFormat="1" ht="24">
      <c r="A22" s="6" t="s">
        <v>1478</v>
      </c>
      <c r="B22" s="4" t="s">
        <v>1523</v>
      </c>
      <c r="C22" s="68" t="s">
        <v>1204</v>
      </c>
      <c r="D22" s="4" t="s">
        <v>2161</v>
      </c>
      <c r="E22" s="4" t="s">
        <v>1033</v>
      </c>
      <c r="F22" s="4">
        <v>5.69</v>
      </c>
      <c r="G22" s="4">
        <v>5.69</v>
      </c>
      <c r="H22" s="28"/>
      <c r="I22" s="31"/>
      <c r="J22" s="12" t="s">
        <v>1156</v>
      </c>
    </row>
    <row r="23" spans="1:10" s="34" customFormat="1">
      <c r="A23" s="6" t="s">
        <v>1479</v>
      </c>
      <c r="B23" s="4" t="s">
        <v>1523</v>
      </c>
      <c r="C23" s="68" t="s">
        <v>1204</v>
      </c>
      <c r="D23" s="4" t="s">
        <v>2161</v>
      </c>
      <c r="E23" s="4" t="s">
        <v>1033</v>
      </c>
      <c r="F23" s="4">
        <v>5.69</v>
      </c>
      <c r="G23" s="4">
        <v>5.69</v>
      </c>
      <c r="H23" s="28"/>
      <c r="I23" s="31"/>
      <c r="J23" s="31"/>
    </row>
    <row r="24" spans="1:10" s="34" customFormat="1" ht="24">
      <c r="A24" s="6" t="s">
        <v>1926</v>
      </c>
      <c r="B24" s="4" t="s">
        <v>1523</v>
      </c>
      <c r="C24" s="68" t="s">
        <v>1204</v>
      </c>
      <c r="D24" s="4" t="s">
        <v>2161</v>
      </c>
      <c r="E24" s="4" t="s">
        <v>1033</v>
      </c>
      <c r="F24" s="4">
        <v>5.84</v>
      </c>
      <c r="G24" s="4">
        <v>5.84</v>
      </c>
      <c r="H24" s="28"/>
      <c r="I24" s="31"/>
      <c r="J24" s="12" t="s">
        <v>1156</v>
      </c>
    </row>
    <row r="25" spans="1:10" s="34" customFormat="1" ht="13" thickBot="1">
      <c r="A25" s="283" t="s">
        <v>1687</v>
      </c>
      <c r="B25" s="264" t="s">
        <v>1523</v>
      </c>
      <c r="C25" s="284" t="s">
        <v>1204</v>
      </c>
      <c r="D25" s="264" t="s">
        <v>2161</v>
      </c>
      <c r="E25" s="264" t="s">
        <v>1033</v>
      </c>
      <c r="F25" s="282"/>
      <c r="G25" s="282"/>
      <c r="H25" s="282"/>
      <c r="I25" s="282"/>
      <c r="J25" s="285"/>
    </row>
    <row r="26" spans="1:10" s="34" customFormat="1" ht="25" thickTop="1">
      <c r="A26" s="109" t="s">
        <v>1831</v>
      </c>
      <c r="B26" s="32" t="s">
        <v>1523</v>
      </c>
      <c r="C26" s="214" t="s">
        <v>1204</v>
      </c>
      <c r="D26" s="32" t="s">
        <v>2161</v>
      </c>
      <c r="E26" s="32" t="s">
        <v>1033</v>
      </c>
      <c r="F26" s="32">
        <v>5.69</v>
      </c>
      <c r="G26" s="32">
        <v>5.69</v>
      </c>
      <c r="H26" s="28"/>
      <c r="I26" s="31"/>
      <c r="J26" s="79" t="s">
        <v>1156</v>
      </c>
    </row>
    <row r="27" spans="1:10" s="34" customFormat="1">
      <c r="A27" s="6" t="s">
        <v>1124</v>
      </c>
      <c r="B27" s="4" t="s">
        <v>1523</v>
      </c>
      <c r="C27" s="68" t="s">
        <v>1204</v>
      </c>
      <c r="D27" s="4" t="s">
        <v>2161</v>
      </c>
      <c r="E27" s="4" t="s">
        <v>1033</v>
      </c>
      <c r="F27" s="4">
        <v>5.69</v>
      </c>
      <c r="G27" s="4">
        <v>5.69</v>
      </c>
      <c r="H27" s="28"/>
      <c r="I27" s="31"/>
      <c r="J27" s="31"/>
    </row>
    <row r="28" spans="1:10" s="34" customFormat="1" ht="24">
      <c r="A28" s="6" t="s">
        <v>1305</v>
      </c>
      <c r="B28" s="4" t="s">
        <v>1523</v>
      </c>
      <c r="C28" s="68" t="s">
        <v>1204</v>
      </c>
      <c r="D28" s="4" t="s">
        <v>2161</v>
      </c>
      <c r="E28" s="4" t="s">
        <v>1033</v>
      </c>
      <c r="F28" s="4">
        <v>5.69</v>
      </c>
      <c r="G28" s="4">
        <v>5.69</v>
      </c>
      <c r="H28" s="28"/>
      <c r="I28" s="31"/>
      <c r="J28" s="12" t="s">
        <v>1156</v>
      </c>
    </row>
    <row r="29" spans="1:10" s="34" customFormat="1">
      <c r="A29" s="6" t="s">
        <v>1900</v>
      </c>
      <c r="B29" s="4" t="s">
        <v>1523</v>
      </c>
      <c r="C29" s="68" t="s">
        <v>1204</v>
      </c>
      <c r="D29" s="4" t="s">
        <v>2161</v>
      </c>
      <c r="E29" s="4" t="s">
        <v>1033</v>
      </c>
      <c r="F29" s="4">
        <v>5.69</v>
      </c>
      <c r="G29" s="4">
        <v>5.69</v>
      </c>
      <c r="H29" s="28"/>
      <c r="I29" s="31"/>
      <c r="J29" s="31"/>
    </row>
    <row r="30" spans="1:10" s="34" customFormat="1" ht="24">
      <c r="A30" s="6" t="s">
        <v>973</v>
      </c>
      <c r="B30" s="4" t="s">
        <v>1523</v>
      </c>
      <c r="C30" s="68" t="s">
        <v>1204</v>
      </c>
      <c r="D30" s="4" t="s">
        <v>2161</v>
      </c>
      <c r="E30" s="4" t="s">
        <v>1033</v>
      </c>
      <c r="F30" s="4">
        <v>5.69</v>
      </c>
      <c r="G30" s="4">
        <v>5.69</v>
      </c>
      <c r="H30" s="28"/>
      <c r="I30" s="31"/>
      <c r="J30" s="12" t="s">
        <v>1156</v>
      </c>
    </row>
    <row r="31" spans="1:10" s="34" customFormat="1" ht="24">
      <c r="A31" s="6" t="s">
        <v>2163</v>
      </c>
      <c r="B31" s="4" t="s">
        <v>1523</v>
      </c>
      <c r="C31" s="68" t="s">
        <v>1204</v>
      </c>
      <c r="D31" s="4" t="s">
        <v>2161</v>
      </c>
      <c r="E31" s="4" t="s">
        <v>1033</v>
      </c>
      <c r="F31" s="4">
        <v>5.84</v>
      </c>
      <c r="G31" s="4">
        <v>5.84</v>
      </c>
      <c r="H31" s="28"/>
      <c r="I31" s="31"/>
      <c r="J31" s="12" t="s">
        <v>1156</v>
      </c>
    </row>
    <row r="32" spans="1:10" s="34" customFormat="1">
      <c r="A32" s="6" t="s">
        <v>879</v>
      </c>
      <c r="B32" s="4" t="s">
        <v>1523</v>
      </c>
      <c r="C32" s="68" t="s">
        <v>1204</v>
      </c>
      <c r="D32" s="4" t="s">
        <v>2161</v>
      </c>
      <c r="E32" s="4" t="s">
        <v>1033</v>
      </c>
      <c r="F32" s="4">
        <v>5.84</v>
      </c>
      <c r="G32" s="4">
        <v>5.84</v>
      </c>
      <c r="H32" s="28"/>
      <c r="I32" s="31"/>
      <c r="J32" s="31"/>
    </row>
    <row r="33" spans="1:10" s="34" customFormat="1">
      <c r="A33" s="82" t="s">
        <v>1932</v>
      </c>
      <c r="B33" s="4" t="s">
        <v>1523</v>
      </c>
      <c r="C33" s="68" t="s">
        <v>1204</v>
      </c>
      <c r="D33" s="4" t="s">
        <v>2161</v>
      </c>
      <c r="E33" s="4" t="s">
        <v>1033</v>
      </c>
      <c r="F33" s="28"/>
      <c r="G33" s="28"/>
      <c r="H33" s="28"/>
      <c r="I33" s="31"/>
      <c r="J33" s="31"/>
    </row>
    <row r="34" spans="1:10" s="34" customFormat="1" ht="24">
      <c r="A34" s="6" t="s">
        <v>1861</v>
      </c>
      <c r="B34" s="4" t="s">
        <v>1523</v>
      </c>
      <c r="C34" s="68" t="s">
        <v>1204</v>
      </c>
      <c r="D34" s="4" t="s">
        <v>2161</v>
      </c>
      <c r="E34" s="4" t="s">
        <v>1033</v>
      </c>
      <c r="F34" s="4">
        <v>5.69</v>
      </c>
      <c r="G34" s="4">
        <v>5.69</v>
      </c>
      <c r="H34" s="28"/>
      <c r="I34" s="31"/>
      <c r="J34" s="12" t="s">
        <v>1156</v>
      </c>
    </row>
    <row r="35" spans="1:10" s="34" customFormat="1">
      <c r="A35" s="6" t="s">
        <v>1581</v>
      </c>
      <c r="B35" s="4" t="s">
        <v>1523</v>
      </c>
      <c r="C35" s="68" t="s">
        <v>1204</v>
      </c>
      <c r="D35" s="4" t="s">
        <v>2161</v>
      </c>
      <c r="E35" s="4" t="s">
        <v>1033</v>
      </c>
      <c r="F35" s="4">
        <v>5.69</v>
      </c>
      <c r="G35" s="4">
        <v>5.69</v>
      </c>
      <c r="H35" s="28"/>
      <c r="I35" s="31"/>
      <c r="J35" s="31"/>
    </row>
    <row r="36" spans="1:10" s="34" customFormat="1" ht="24">
      <c r="A36" s="6" t="s">
        <v>1321</v>
      </c>
      <c r="B36" s="4" t="s">
        <v>1523</v>
      </c>
      <c r="C36" s="68" t="s">
        <v>1204</v>
      </c>
      <c r="D36" s="4" t="s">
        <v>2161</v>
      </c>
      <c r="E36" s="4" t="s">
        <v>1033</v>
      </c>
      <c r="F36" s="4">
        <v>5.69</v>
      </c>
      <c r="G36" s="4">
        <v>5.69</v>
      </c>
      <c r="H36" s="28"/>
      <c r="I36" s="28"/>
      <c r="J36" s="12" t="s">
        <v>1156</v>
      </c>
    </row>
    <row r="37" spans="1:10" s="34" customFormat="1">
      <c r="A37" s="6" t="s">
        <v>1830</v>
      </c>
      <c r="B37" s="4" t="s">
        <v>1523</v>
      </c>
      <c r="C37" s="68" t="s">
        <v>1204</v>
      </c>
      <c r="D37" s="4" t="s">
        <v>2161</v>
      </c>
      <c r="E37" s="4" t="s">
        <v>1033</v>
      </c>
      <c r="F37" s="4">
        <v>5.69</v>
      </c>
      <c r="G37" s="4">
        <v>5.69</v>
      </c>
      <c r="H37" s="28"/>
      <c r="I37" s="28"/>
      <c r="J37" s="28"/>
    </row>
    <row r="38" spans="1:10" s="34" customFormat="1" ht="24">
      <c r="A38" s="6" t="s">
        <v>1495</v>
      </c>
      <c r="B38" s="4" t="s">
        <v>1523</v>
      </c>
      <c r="C38" s="68" t="s">
        <v>1204</v>
      </c>
      <c r="D38" s="4" t="s">
        <v>2161</v>
      </c>
      <c r="E38" s="4" t="s">
        <v>1033</v>
      </c>
      <c r="F38" s="4">
        <v>5.84</v>
      </c>
      <c r="G38" s="4">
        <v>5.84</v>
      </c>
      <c r="H38" s="28"/>
      <c r="I38" s="74"/>
      <c r="J38" s="12" t="s">
        <v>1156</v>
      </c>
    </row>
    <row r="39" spans="1:10" s="34" customFormat="1" ht="25" thickBot="1">
      <c r="A39" s="275" t="s">
        <v>464</v>
      </c>
      <c r="B39" s="264" t="s">
        <v>1523</v>
      </c>
      <c r="C39" s="264" t="s">
        <v>1204</v>
      </c>
      <c r="D39" s="264" t="s">
        <v>2161</v>
      </c>
      <c r="E39" s="264" t="s">
        <v>1033</v>
      </c>
      <c r="F39" s="264">
        <v>5.84</v>
      </c>
      <c r="G39" s="264">
        <v>5.84</v>
      </c>
      <c r="H39" s="282"/>
      <c r="I39" s="282"/>
      <c r="J39" s="265" t="s">
        <v>1156</v>
      </c>
    </row>
    <row r="40" spans="1:10" s="34" customFormat="1" ht="25" thickTop="1">
      <c r="A40" s="109" t="s">
        <v>777</v>
      </c>
      <c r="B40" s="32" t="s">
        <v>1523</v>
      </c>
      <c r="C40" s="32" t="s">
        <v>1204</v>
      </c>
      <c r="D40" s="32" t="s">
        <v>2161</v>
      </c>
      <c r="E40" s="32" t="s">
        <v>1033</v>
      </c>
      <c r="F40" s="32">
        <v>5.84</v>
      </c>
      <c r="G40" s="32">
        <v>5.84</v>
      </c>
      <c r="H40" s="28"/>
      <c r="I40" s="31"/>
      <c r="J40" s="79" t="s">
        <v>1156</v>
      </c>
    </row>
    <row r="41" spans="1:10" s="34" customFormat="1">
      <c r="A41" s="6" t="s">
        <v>1711</v>
      </c>
      <c r="B41" s="4" t="s">
        <v>1523</v>
      </c>
      <c r="C41" s="4" t="s">
        <v>1204</v>
      </c>
      <c r="D41" s="4" t="s">
        <v>2161</v>
      </c>
      <c r="E41" s="4" t="s">
        <v>1033</v>
      </c>
      <c r="F41" s="28"/>
      <c r="G41" s="28"/>
      <c r="H41" s="28"/>
      <c r="I41" s="31"/>
      <c r="J41" s="31"/>
    </row>
    <row r="42" spans="1:10" s="34" customFormat="1">
      <c r="A42" s="6" t="s">
        <v>1309</v>
      </c>
      <c r="B42" s="4" t="s">
        <v>1523</v>
      </c>
      <c r="C42" s="4" t="s">
        <v>1204</v>
      </c>
      <c r="D42" s="4" t="s">
        <v>2161</v>
      </c>
      <c r="E42" s="4" t="s">
        <v>1033</v>
      </c>
      <c r="F42" s="4">
        <v>5.84</v>
      </c>
      <c r="G42" s="4">
        <v>5.84</v>
      </c>
      <c r="H42" s="28"/>
      <c r="I42" s="31"/>
      <c r="J42" s="28"/>
    </row>
    <row r="43" spans="1:10" s="34" customFormat="1" ht="24">
      <c r="A43" s="6" t="s">
        <v>1358</v>
      </c>
      <c r="B43" s="4" t="s">
        <v>1523</v>
      </c>
      <c r="C43" s="4" t="s">
        <v>1204</v>
      </c>
      <c r="D43" s="4" t="s">
        <v>2161</v>
      </c>
      <c r="E43" s="4" t="s">
        <v>1033</v>
      </c>
      <c r="F43" s="4">
        <v>5.84</v>
      </c>
      <c r="G43" s="4">
        <v>5.84</v>
      </c>
      <c r="H43" s="28"/>
      <c r="I43" s="31"/>
      <c r="J43" s="12" t="s">
        <v>1156</v>
      </c>
    </row>
    <row r="44" spans="1:10" s="34" customFormat="1">
      <c r="A44" s="6" t="s">
        <v>1896</v>
      </c>
      <c r="B44" s="4" t="s">
        <v>1523</v>
      </c>
      <c r="C44" s="4" t="s">
        <v>1204</v>
      </c>
      <c r="D44" s="4" t="s">
        <v>2161</v>
      </c>
      <c r="E44" s="4" t="s">
        <v>1033</v>
      </c>
      <c r="F44" s="28"/>
      <c r="G44" s="28"/>
      <c r="H44" s="28"/>
      <c r="I44" s="31"/>
      <c r="J44" s="28"/>
    </row>
    <row r="45" spans="1:10" s="34" customFormat="1">
      <c r="A45" s="27" t="s">
        <v>307</v>
      </c>
      <c r="B45" s="4" t="s">
        <v>1523</v>
      </c>
      <c r="C45" s="4" t="s">
        <v>1204</v>
      </c>
      <c r="D45" s="4" t="s">
        <v>2161</v>
      </c>
      <c r="E45" s="4" t="s">
        <v>1033</v>
      </c>
      <c r="F45" s="28"/>
      <c r="G45" s="28"/>
      <c r="H45" s="28"/>
      <c r="I45" s="4" t="s">
        <v>452</v>
      </c>
      <c r="J45" s="74"/>
    </row>
    <row r="46" spans="1:10" s="34" customFormat="1" ht="24">
      <c r="A46" s="6" t="s">
        <v>778</v>
      </c>
      <c r="B46" s="4" t="s">
        <v>1523</v>
      </c>
      <c r="C46" s="4" t="s">
        <v>1204</v>
      </c>
      <c r="D46" s="4" t="s">
        <v>2161</v>
      </c>
      <c r="E46" s="4" t="s">
        <v>1033</v>
      </c>
      <c r="F46" s="4">
        <v>5.84</v>
      </c>
      <c r="G46" s="4">
        <v>5.84</v>
      </c>
      <c r="H46" s="28"/>
      <c r="I46" s="31"/>
      <c r="J46" s="12" t="s">
        <v>1156</v>
      </c>
    </row>
    <row r="47" spans="1:10" s="34" customFormat="1" ht="24">
      <c r="A47" s="6" t="s">
        <v>1459</v>
      </c>
      <c r="B47" s="4" t="s">
        <v>1523</v>
      </c>
      <c r="C47" s="4" t="s">
        <v>1204</v>
      </c>
      <c r="D47" s="4" t="s">
        <v>2161</v>
      </c>
      <c r="E47" s="4" t="s">
        <v>1033</v>
      </c>
      <c r="F47" s="4">
        <v>5.84</v>
      </c>
      <c r="G47" s="4">
        <v>5.84</v>
      </c>
      <c r="H47" s="28"/>
      <c r="I47" s="31"/>
      <c r="J47" s="12" t="s">
        <v>1156</v>
      </c>
    </row>
    <row r="48" spans="1:10" s="34" customFormat="1">
      <c r="A48" s="6" t="s">
        <v>1460</v>
      </c>
      <c r="B48" s="4" t="s">
        <v>1523</v>
      </c>
      <c r="C48" s="4" t="s">
        <v>1204</v>
      </c>
      <c r="D48" s="4" t="s">
        <v>2161</v>
      </c>
      <c r="E48" s="4" t="s">
        <v>1033</v>
      </c>
      <c r="F48" s="4">
        <v>5.84</v>
      </c>
      <c r="G48" s="4">
        <v>5.84</v>
      </c>
      <c r="H48" s="28"/>
      <c r="I48" s="31"/>
      <c r="J48" s="28"/>
    </row>
    <row r="49" spans="1:10" s="34" customFormat="1" ht="24">
      <c r="A49" s="6" t="s">
        <v>1027</v>
      </c>
      <c r="B49" s="4" t="s">
        <v>1523</v>
      </c>
      <c r="C49" s="4" t="s">
        <v>1204</v>
      </c>
      <c r="D49" s="4" t="s">
        <v>2161</v>
      </c>
      <c r="E49" s="4" t="s">
        <v>1033</v>
      </c>
      <c r="F49" s="4">
        <v>5.84</v>
      </c>
      <c r="G49" s="4">
        <v>5.84</v>
      </c>
      <c r="H49" s="28"/>
      <c r="I49" s="31"/>
      <c r="J49" s="12" t="s">
        <v>1156</v>
      </c>
    </row>
    <row r="50" spans="1:10" s="34" customFormat="1" ht="24">
      <c r="A50" s="6" t="s">
        <v>1458</v>
      </c>
      <c r="B50" s="4" t="s">
        <v>1523</v>
      </c>
      <c r="C50" s="4" t="s">
        <v>1204</v>
      </c>
      <c r="D50" s="4" t="s">
        <v>2161</v>
      </c>
      <c r="E50" s="4" t="s">
        <v>1033</v>
      </c>
      <c r="F50" s="4">
        <v>5.84</v>
      </c>
      <c r="G50" s="4">
        <v>5.84</v>
      </c>
      <c r="H50" s="28"/>
      <c r="I50" s="31"/>
      <c r="J50" s="12" t="s">
        <v>1156</v>
      </c>
    </row>
    <row r="51" spans="1:10" s="34" customFormat="1">
      <c r="A51" s="6" t="s">
        <v>664</v>
      </c>
      <c r="B51" s="4" t="s">
        <v>1523</v>
      </c>
      <c r="C51" s="4" t="s">
        <v>1204</v>
      </c>
      <c r="D51" s="4" t="s">
        <v>2161</v>
      </c>
      <c r="E51" s="4" t="s">
        <v>1033</v>
      </c>
      <c r="F51" s="28"/>
      <c r="G51" s="28"/>
      <c r="H51" s="28"/>
      <c r="I51" s="31"/>
      <c r="J51" s="28"/>
    </row>
    <row r="52" spans="1:10" s="34" customFormat="1">
      <c r="A52" s="13" t="s">
        <v>400</v>
      </c>
      <c r="B52" s="4" t="s">
        <v>1523</v>
      </c>
      <c r="C52" s="4" t="s">
        <v>1204</v>
      </c>
      <c r="D52" s="4" t="s">
        <v>2161</v>
      </c>
      <c r="E52" s="4" t="s">
        <v>1033</v>
      </c>
      <c r="F52" s="28"/>
      <c r="G52" s="28"/>
      <c r="H52" s="28"/>
      <c r="I52" s="4" t="s">
        <v>452</v>
      </c>
      <c r="J52" s="4" t="s">
        <v>452</v>
      </c>
    </row>
    <row r="53" spans="1:10" s="34" customFormat="1">
      <c r="A53" s="528" t="s">
        <v>2074</v>
      </c>
      <c r="B53" s="78"/>
      <c r="C53" s="78"/>
      <c r="D53" s="78"/>
      <c r="E53" s="78"/>
      <c r="F53" s="28"/>
      <c r="G53" s="28"/>
      <c r="H53" s="28"/>
      <c r="I53" s="4" t="s">
        <v>452</v>
      </c>
      <c r="J53" s="4" t="s">
        <v>452</v>
      </c>
    </row>
    <row r="54" spans="1:10" s="34" customFormat="1">
      <c r="A54" s="13" t="s">
        <v>250</v>
      </c>
      <c r="B54" s="4" t="s">
        <v>1523</v>
      </c>
      <c r="C54" s="4" t="s">
        <v>1204</v>
      </c>
      <c r="D54" s="4" t="s">
        <v>2161</v>
      </c>
      <c r="E54" s="4" t="s">
        <v>1033</v>
      </c>
      <c r="F54" s="28"/>
      <c r="G54" s="28"/>
      <c r="H54" s="28"/>
      <c r="I54" s="4" t="s">
        <v>452</v>
      </c>
      <c r="J54" s="4" t="s">
        <v>452</v>
      </c>
    </row>
    <row r="55" spans="1:10" s="149" customFormat="1">
      <c r="A55" s="141" t="s">
        <v>2116</v>
      </c>
      <c r="B55" s="535"/>
      <c r="C55" s="531"/>
      <c r="D55" s="532"/>
      <c r="E55" s="532"/>
      <c r="F55" s="532"/>
      <c r="G55" s="532"/>
      <c r="I55" s="4" t="s">
        <v>452</v>
      </c>
      <c r="J55" s="4" t="s">
        <v>452</v>
      </c>
    </row>
    <row r="56" spans="1:10" s="149" customFormat="1">
      <c r="A56" s="13" t="s">
        <v>2029</v>
      </c>
      <c r="B56" s="486"/>
      <c r="C56" s="531"/>
      <c r="D56" s="532"/>
      <c r="E56" s="532"/>
      <c r="F56" s="532"/>
      <c r="G56" s="532"/>
      <c r="I56" s="4" t="s">
        <v>452</v>
      </c>
      <c r="J56" s="4" t="s">
        <v>452</v>
      </c>
    </row>
    <row r="57" spans="1:10" s="149" customFormat="1" ht="13" thickBot="1">
      <c r="A57" s="266" t="s">
        <v>2115</v>
      </c>
      <c r="B57" s="529"/>
      <c r="C57" s="533"/>
      <c r="D57" s="534"/>
      <c r="E57" s="534"/>
      <c r="F57" s="534"/>
      <c r="G57" s="534"/>
      <c r="H57" s="536"/>
      <c r="I57" s="264" t="s">
        <v>452</v>
      </c>
      <c r="J57" s="264" t="s">
        <v>452</v>
      </c>
    </row>
    <row r="58" spans="1:10" s="34" customFormat="1" ht="13" thickTop="1">
      <c r="A58" s="109" t="s">
        <v>779</v>
      </c>
      <c r="B58" s="32" t="s">
        <v>453</v>
      </c>
      <c r="C58" s="32" t="s">
        <v>1755</v>
      </c>
      <c r="D58" s="32" t="s">
        <v>1755</v>
      </c>
      <c r="E58" s="32" t="s">
        <v>1756</v>
      </c>
      <c r="F58" s="32">
        <v>6.63</v>
      </c>
      <c r="G58" s="32">
        <v>6.63</v>
      </c>
      <c r="H58" s="28"/>
      <c r="I58" s="79" t="s">
        <v>1562</v>
      </c>
      <c r="J58" s="32" t="s">
        <v>452</v>
      </c>
    </row>
    <row r="59" spans="1:10" s="34" customFormat="1">
      <c r="A59" s="27" t="s">
        <v>267</v>
      </c>
      <c r="B59" s="4" t="s">
        <v>453</v>
      </c>
      <c r="C59" s="4" t="s">
        <v>1755</v>
      </c>
      <c r="D59" s="4" t="s">
        <v>1755</v>
      </c>
      <c r="E59" s="4" t="s">
        <v>1756</v>
      </c>
      <c r="F59" s="4">
        <v>6.63</v>
      </c>
      <c r="G59" s="4">
        <v>6.63</v>
      </c>
      <c r="H59" s="28"/>
      <c r="I59" s="12" t="s">
        <v>1562</v>
      </c>
      <c r="J59" s="4" t="s">
        <v>452</v>
      </c>
    </row>
    <row r="60" spans="1:10" s="34" customFormat="1">
      <c r="A60" s="6" t="s">
        <v>2162</v>
      </c>
      <c r="B60" s="4" t="s">
        <v>688</v>
      </c>
      <c r="C60" s="4" t="s">
        <v>689</v>
      </c>
      <c r="D60" s="4" t="s">
        <v>1271</v>
      </c>
      <c r="E60" s="4" t="s">
        <v>1604</v>
      </c>
      <c r="F60" s="4">
        <v>6.91</v>
      </c>
      <c r="G60" s="4">
        <v>6.91</v>
      </c>
      <c r="H60" s="28"/>
      <c r="I60" s="12" t="s">
        <v>1562</v>
      </c>
      <c r="J60" s="4" t="s">
        <v>687</v>
      </c>
    </row>
    <row r="61" spans="1:10" s="34" customFormat="1">
      <c r="A61" s="6" t="s">
        <v>1660</v>
      </c>
      <c r="B61" s="4" t="s">
        <v>688</v>
      </c>
      <c r="C61" s="4" t="s">
        <v>689</v>
      </c>
      <c r="D61" s="4" t="s">
        <v>1271</v>
      </c>
      <c r="E61" s="4" t="s">
        <v>1604</v>
      </c>
      <c r="F61" s="4">
        <v>6.91</v>
      </c>
      <c r="G61" s="4">
        <v>6.91</v>
      </c>
      <c r="H61" s="28"/>
      <c r="I61" s="12" t="s">
        <v>1562</v>
      </c>
      <c r="J61" s="4" t="s">
        <v>687</v>
      </c>
    </row>
    <row r="62" spans="1:10" s="34" customFormat="1" ht="13" thickBot="1">
      <c r="A62" s="275" t="s">
        <v>1662</v>
      </c>
      <c r="B62" s="264" t="s">
        <v>1605</v>
      </c>
      <c r="C62" s="264" t="s">
        <v>1606</v>
      </c>
      <c r="D62" s="264" t="s">
        <v>1606</v>
      </c>
      <c r="E62" s="264" t="s">
        <v>1605</v>
      </c>
      <c r="F62" s="264">
        <v>6.58</v>
      </c>
      <c r="G62" s="264">
        <v>6.58</v>
      </c>
      <c r="H62" s="282"/>
      <c r="I62" s="265" t="s">
        <v>1562</v>
      </c>
      <c r="J62" s="264" t="s">
        <v>687</v>
      </c>
    </row>
    <row r="63" spans="1:10" s="34" customFormat="1" ht="13" thickTop="1">
      <c r="A63" s="109" t="s">
        <v>1643</v>
      </c>
      <c r="B63" s="32" t="s">
        <v>1605</v>
      </c>
      <c r="C63" s="32" t="s">
        <v>1606</v>
      </c>
      <c r="D63" s="32" t="s">
        <v>1606</v>
      </c>
      <c r="E63" s="32" t="s">
        <v>1605</v>
      </c>
      <c r="F63" s="32">
        <v>6.58</v>
      </c>
      <c r="G63" s="32">
        <v>6.58</v>
      </c>
      <c r="H63" s="28"/>
      <c r="I63" s="79" t="s">
        <v>1562</v>
      </c>
      <c r="J63" s="32" t="s">
        <v>687</v>
      </c>
    </row>
    <row r="64" spans="1:10" s="34" customFormat="1">
      <c r="A64" s="27" t="s">
        <v>1982</v>
      </c>
      <c r="B64" s="4" t="s">
        <v>453</v>
      </c>
      <c r="C64" s="4" t="s">
        <v>1755</v>
      </c>
      <c r="D64" s="4" t="s">
        <v>1755</v>
      </c>
      <c r="E64" s="4" t="s">
        <v>1756</v>
      </c>
      <c r="F64" s="4">
        <v>6.63</v>
      </c>
      <c r="G64" s="4">
        <v>6.63</v>
      </c>
      <c r="H64" s="28"/>
      <c r="I64" s="12" t="s">
        <v>1562</v>
      </c>
      <c r="J64" s="4" t="s">
        <v>452</v>
      </c>
    </row>
    <row r="65" spans="1:10" s="34" customFormat="1">
      <c r="A65" s="6" t="s">
        <v>641</v>
      </c>
      <c r="B65" s="4" t="s">
        <v>1605</v>
      </c>
      <c r="C65" s="4" t="s">
        <v>1606</v>
      </c>
      <c r="D65" s="4" t="s">
        <v>1606</v>
      </c>
      <c r="E65" s="4" t="s">
        <v>1605</v>
      </c>
      <c r="F65" s="4">
        <v>6.58</v>
      </c>
      <c r="G65" s="4">
        <v>6.58</v>
      </c>
      <c r="H65" s="28"/>
      <c r="I65" s="12" t="s">
        <v>1562</v>
      </c>
      <c r="J65" s="4" t="s">
        <v>687</v>
      </c>
    </row>
    <row r="66" spans="1:10" s="34" customFormat="1">
      <c r="A66" s="6" t="s">
        <v>144</v>
      </c>
      <c r="B66" s="4" t="s">
        <v>1605</v>
      </c>
      <c r="C66" s="4" t="s">
        <v>1606</v>
      </c>
      <c r="D66" s="4" t="s">
        <v>1606</v>
      </c>
      <c r="E66" s="4" t="s">
        <v>1605</v>
      </c>
      <c r="F66" s="4">
        <v>6.58</v>
      </c>
      <c r="G66" s="4">
        <v>6.58</v>
      </c>
      <c r="H66" s="28"/>
      <c r="I66" s="12" t="s">
        <v>1562</v>
      </c>
      <c r="J66" s="4" t="s">
        <v>687</v>
      </c>
    </row>
    <row r="67" spans="1:10" s="34" customFormat="1">
      <c r="A67" s="6" t="s">
        <v>847</v>
      </c>
      <c r="B67" s="4" t="s">
        <v>1605</v>
      </c>
      <c r="C67" s="4" t="s">
        <v>1606</v>
      </c>
      <c r="D67" s="4" t="s">
        <v>1606</v>
      </c>
      <c r="E67" s="4" t="s">
        <v>1605</v>
      </c>
      <c r="F67" s="4">
        <v>6.58</v>
      </c>
      <c r="G67" s="4">
        <v>6.58</v>
      </c>
      <c r="H67" s="28"/>
      <c r="I67" s="12" t="s">
        <v>1562</v>
      </c>
      <c r="J67" s="4" t="s">
        <v>687</v>
      </c>
    </row>
    <row r="68" spans="1:10" s="34" customFormat="1">
      <c r="A68" s="6" t="s">
        <v>1588</v>
      </c>
      <c r="B68" s="4" t="s">
        <v>1605</v>
      </c>
      <c r="C68" s="4" t="s">
        <v>1606</v>
      </c>
      <c r="D68" s="4" t="s">
        <v>1606</v>
      </c>
      <c r="E68" s="4" t="s">
        <v>1605</v>
      </c>
      <c r="F68" s="4">
        <v>6.58</v>
      </c>
      <c r="G68" s="4">
        <v>6.58</v>
      </c>
      <c r="H68" s="28"/>
      <c r="I68" s="12" t="s">
        <v>1562</v>
      </c>
      <c r="J68" s="4" t="s">
        <v>687</v>
      </c>
    </row>
    <row r="69" spans="1:10" s="34" customFormat="1">
      <c r="A69" s="27" t="s">
        <v>1200</v>
      </c>
      <c r="B69" s="4" t="s">
        <v>1605</v>
      </c>
      <c r="C69" s="4" t="s">
        <v>1606</v>
      </c>
      <c r="D69" s="4" t="s">
        <v>1606</v>
      </c>
      <c r="E69" s="4" t="s">
        <v>1605</v>
      </c>
      <c r="F69" s="4">
        <v>6.58</v>
      </c>
      <c r="G69" s="4">
        <v>6.58</v>
      </c>
      <c r="H69" s="28"/>
      <c r="I69" s="12" t="s">
        <v>1562</v>
      </c>
      <c r="J69" s="4" t="s">
        <v>687</v>
      </c>
    </row>
    <row r="70" spans="1:10" s="34" customFormat="1">
      <c r="A70" s="27" t="s">
        <v>1438</v>
      </c>
      <c r="B70" s="4" t="s">
        <v>1605</v>
      </c>
      <c r="C70" s="4" t="s">
        <v>1606</v>
      </c>
      <c r="D70" s="4" t="s">
        <v>1606</v>
      </c>
      <c r="E70" s="4" t="s">
        <v>1605</v>
      </c>
      <c r="F70" s="4">
        <v>6.58</v>
      </c>
      <c r="G70" s="4">
        <v>6.58</v>
      </c>
      <c r="H70" s="28"/>
      <c r="I70" s="12" t="s">
        <v>1562</v>
      </c>
      <c r="J70" s="4" t="s">
        <v>687</v>
      </c>
    </row>
    <row r="71" spans="1:10" s="34" customFormat="1">
      <c r="A71" s="84" t="s">
        <v>1809</v>
      </c>
      <c r="B71" s="78" t="s">
        <v>1605</v>
      </c>
      <c r="C71" s="78" t="s">
        <v>1606</v>
      </c>
      <c r="D71" s="78" t="s">
        <v>1606</v>
      </c>
      <c r="E71" s="78" t="s">
        <v>1605</v>
      </c>
      <c r="F71" s="4">
        <v>6.58</v>
      </c>
      <c r="G71" s="4">
        <v>6.58</v>
      </c>
      <c r="H71" s="28"/>
      <c r="I71" s="80" t="s">
        <v>1562</v>
      </c>
      <c r="J71" s="78" t="s">
        <v>687</v>
      </c>
    </row>
    <row r="72" spans="1:10" s="34" customFormat="1">
      <c r="A72" s="84" t="s">
        <v>1216</v>
      </c>
      <c r="B72" s="4" t="s">
        <v>453</v>
      </c>
      <c r="C72" s="4" t="s">
        <v>1606</v>
      </c>
      <c r="D72" s="4" t="s">
        <v>492</v>
      </c>
      <c r="E72" s="4" t="s">
        <v>1756</v>
      </c>
      <c r="F72" s="31"/>
      <c r="G72" s="31"/>
      <c r="H72" s="28"/>
      <c r="I72" s="4" t="s">
        <v>452</v>
      </c>
      <c r="J72" s="4" t="s">
        <v>452</v>
      </c>
    </row>
    <row r="73" spans="1:10" s="34" customFormat="1">
      <c r="A73" s="111" t="s">
        <v>1857</v>
      </c>
      <c r="B73" s="4" t="s">
        <v>453</v>
      </c>
      <c r="C73" s="4" t="s">
        <v>1606</v>
      </c>
      <c r="D73" s="4" t="s">
        <v>492</v>
      </c>
      <c r="E73" s="4" t="s">
        <v>1756</v>
      </c>
      <c r="F73" s="318"/>
      <c r="G73" s="31"/>
      <c r="H73" s="31"/>
      <c r="I73" s="80" t="s">
        <v>452</v>
      </c>
      <c r="J73" s="78" t="s">
        <v>452</v>
      </c>
    </row>
    <row r="74" spans="1:10" s="34" customFormat="1">
      <c r="A74" s="6" t="s">
        <v>276</v>
      </c>
      <c r="B74" s="4" t="s">
        <v>453</v>
      </c>
      <c r="C74" s="4" t="s">
        <v>1606</v>
      </c>
      <c r="D74" s="4" t="s">
        <v>492</v>
      </c>
      <c r="E74" s="4" t="s">
        <v>1756</v>
      </c>
      <c r="F74" s="318"/>
      <c r="G74" s="31"/>
      <c r="H74" s="445"/>
      <c r="I74" s="12" t="s">
        <v>452</v>
      </c>
      <c r="J74" s="4" t="s">
        <v>452</v>
      </c>
    </row>
    <row r="75" spans="1:10" s="34" customFormat="1">
      <c r="A75" s="6" t="s">
        <v>2167</v>
      </c>
      <c r="B75" s="520"/>
      <c r="C75" s="520"/>
      <c r="D75" s="520"/>
      <c r="E75" s="520"/>
      <c r="F75" s="318"/>
      <c r="G75" s="31"/>
      <c r="H75" s="445"/>
      <c r="I75" s="12" t="s">
        <v>452</v>
      </c>
      <c r="J75" s="4" t="s">
        <v>452</v>
      </c>
    </row>
    <row r="76" spans="1:10" s="34" customFormat="1" ht="13" thickBot="1">
      <c r="A76" s="96" t="s">
        <v>6</v>
      </c>
      <c r="B76" s="520"/>
      <c r="C76" s="520"/>
      <c r="D76" s="520"/>
      <c r="E76" s="520"/>
      <c r="F76" s="318"/>
      <c r="G76" s="31"/>
      <c r="H76" s="445"/>
      <c r="I76" s="631" t="s">
        <v>2000</v>
      </c>
      <c r="J76" s="520" t="s">
        <v>2000</v>
      </c>
    </row>
    <row r="77" spans="1:10" s="34" customFormat="1" ht="14" thickTop="1" thickBot="1">
      <c r="A77" s="441" t="s">
        <v>2152</v>
      </c>
      <c r="B77" s="440" t="s">
        <v>453</v>
      </c>
      <c r="C77" s="440" t="s">
        <v>1606</v>
      </c>
      <c r="D77" s="440" t="s">
        <v>492</v>
      </c>
      <c r="E77" s="440" t="s">
        <v>1756</v>
      </c>
      <c r="F77" s="446"/>
      <c r="G77" s="448"/>
      <c r="H77" s="447"/>
      <c r="I77" s="440" t="s">
        <v>452</v>
      </c>
      <c r="J77" s="439" t="s">
        <v>452</v>
      </c>
    </row>
    <row r="78" spans="1:10" ht="13" thickTop="1">
      <c r="A78" s="109" t="s">
        <v>2002</v>
      </c>
      <c r="B78" s="32" t="s">
        <v>1605</v>
      </c>
      <c r="C78" s="32" t="s">
        <v>1606</v>
      </c>
      <c r="D78" s="32" t="s">
        <v>1606</v>
      </c>
      <c r="E78" s="32" t="s">
        <v>1605</v>
      </c>
      <c r="F78" s="32">
        <v>6.58</v>
      </c>
      <c r="G78" s="32">
        <v>6.58</v>
      </c>
      <c r="H78" s="28"/>
      <c r="I78" s="79" t="s">
        <v>1562</v>
      </c>
      <c r="J78" s="32" t="s">
        <v>2153</v>
      </c>
    </row>
    <row r="79" spans="1:10">
      <c r="A79" s="6" t="s">
        <v>1661</v>
      </c>
      <c r="B79" s="4" t="s">
        <v>1605</v>
      </c>
      <c r="C79" s="4" t="s">
        <v>1606</v>
      </c>
      <c r="D79" s="4" t="s">
        <v>1606</v>
      </c>
      <c r="E79" s="4" t="s">
        <v>1605</v>
      </c>
      <c r="F79" s="4">
        <v>6.58</v>
      </c>
      <c r="G79" s="4">
        <v>6.58</v>
      </c>
      <c r="H79" s="28"/>
      <c r="I79" s="12" t="s">
        <v>1562</v>
      </c>
      <c r="J79" s="4" t="s">
        <v>687</v>
      </c>
    </row>
    <row r="80" spans="1:10">
      <c r="A80" s="6" t="s">
        <v>290</v>
      </c>
      <c r="B80" s="9" t="s">
        <v>1604</v>
      </c>
      <c r="C80" s="9" t="s">
        <v>1247</v>
      </c>
      <c r="D80" s="9" t="s">
        <v>1755</v>
      </c>
      <c r="E80" s="9" t="s">
        <v>1425</v>
      </c>
      <c r="F80" s="9">
        <v>7.19</v>
      </c>
      <c r="G80" s="9">
        <v>7.19</v>
      </c>
      <c r="H80" s="4" t="s">
        <v>496</v>
      </c>
      <c r="I80" s="12" t="s">
        <v>1562</v>
      </c>
      <c r="J80" s="4" t="s">
        <v>687</v>
      </c>
    </row>
    <row r="81" spans="1:10">
      <c r="A81" s="6" t="s">
        <v>300</v>
      </c>
      <c r="B81" s="9" t="s">
        <v>1604</v>
      </c>
      <c r="C81" s="9" t="s">
        <v>1247</v>
      </c>
      <c r="D81" s="9" t="s">
        <v>1755</v>
      </c>
      <c r="E81" s="9" t="s">
        <v>1425</v>
      </c>
      <c r="F81" s="9">
        <v>7.19</v>
      </c>
      <c r="G81" s="9">
        <v>7.19</v>
      </c>
      <c r="H81" s="4" t="s">
        <v>496</v>
      </c>
      <c r="I81" s="12" t="s">
        <v>1562</v>
      </c>
      <c r="J81" s="4" t="s">
        <v>687</v>
      </c>
    </row>
    <row r="82" spans="1:10">
      <c r="A82" s="6" t="s">
        <v>157</v>
      </c>
      <c r="B82" s="9" t="s">
        <v>1605</v>
      </c>
      <c r="C82" s="9" t="s">
        <v>1606</v>
      </c>
      <c r="D82" s="9" t="s">
        <v>1606</v>
      </c>
      <c r="E82" s="9" t="s">
        <v>1605</v>
      </c>
      <c r="F82" s="115"/>
      <c r="G82" s="115"/>
      <c r="H82" s="28"/>
      <c r="I82" s="112" t="s">
        <v>452</v>
      </c>
      <c r="J82" s="112" t="s">
        <v>452</v>
      </c>
    </row>
    <row r="83" spans="1:10">
      <c r="A83" s="82" t="s">
        <v>2174</v>
      </c>
      <c r="B83" s="4" t="s">
        <v>1605</v>
      </c>
      <c r="C83" s="4" t="s">
        <v>1606</v>
      </c>
      <c r="D83" s="4" t="s">
        <v>1606</v>
      </c>
      <c r="E83" s="4" t="s">
        <v>1605</v>
      </c>
      <c r="F83" s="4">
        <v>6.58</v>
      </c>
      <c r="G83" s="4">
        <v>6.58</v>
      </c>
      <c r="H83" s="28"/>
      <c r="I83" s="12" t="s">
        <v>1562</v>
      </c>
      <c r="J83" s="4" t="s">
        <v>687</v>
      </c>
    </row>
    <row r="84" spans="1:10">
      <c r="A84" s="6" t="s">
        <v>2175</v>
      </c>
      <c r="B84" s="4" t="s">
        <v>1604</v>
      </c>
      <c r="C84" s="4" t="s">
        <v>1247</v>
      </c>
      <c r="D84" s="4" t="s">
        <v>1755</v>
      </c>
      <c r="E84" s="4" t="s">
        <v>1425</v>
      </c>
      <c r="F84" s="4">
        <v>7.19</v>
      </c>
      <c r="G84" s="4">
        <v>7.19</v>
      </c>
      <c r="H84" s="4" t="s">
        <v>496</v>
      </c>
      <c r="I84" s="12" t="s">
        <v>1562</v>
      </c>
      <c r="J84" s="4" t="s">
        <v>687</v>
      </c>
    </row>
    <row r="85" spans="1:10">
      <c r="A85" s="6" t="s">
        <v>1842</v>
      </c>
      <c r="B85" s="4" t="s">
        <v>1605</v>
      </c>
      <c r="C85" s="4" t="s">
        <v>1606</v>
      </c>
      <c r="D85" s="4" t="s">
        <v>1606</v>
      </c>
      <c r="E85" s="4" t="s">
        <v>1605</v>
      </c>
      <c r="F85" s="4">
        <v>6.58</v>
      </c>
      <c r="G85" s="4">
        <v>6.58</v>
      </c>
      <c r="H85" s="28"/>
      <c r="I85" s="12" t="s">
        <v>1562</v>
      </c>
      <c r="J85" s="4" t="s">
        <v>687</v>
      </c>
    </row>
    <row r="86" spans="1:10">
      <c r="A86" s="6" t="s">
        <v>1754</v>
      </c>
      <c r="B86" s="4" t="s">
        <v>1605</v>
      </c>
      <c r="C86" s="4" t="s">
        <v>1606</v>
      </c>
      <c r="D86" s="4" t="s">
        <v>1606</v>
      </c>
      <c r="E86" s="4" t="s">
        <v>1605</v>
      </c>
      <c r="F86" s="4">
        <v>6.58</v>
      </c>
      <c r="G86" s="4">
        <v>6.58</v>
      </c>
      <c r="H86" s="28"/>
      <c r="I86" s="12" t="s">
        <v>1562</v>
      </c>
      <c r="J86" s="4" t="s">
        <v>687</v>
      </c>
    </row>
    <row r="87" spans="1:10">
      <c r="A87" s="6" t="s">
        <v>1406</v>
      </c>
      <c r="B87" s="4" t="s">
        <v>1605</v>
      </c>
      <c r="C87" s="4" t="s">
        <v>1606</v>
      </c>
      <c r="D87" s="4" t="s">
        <v>1606</v>
      </c>
      <c r="E87" s="4" t="s">
        <v>1605</v>
      </c>
      <c r="F87" s="4">
        <v>6.58</v>
      </c>
      <c r="G87" s="4">
        <v>6.58</v>
      </c>
      <c r="H87" s="28"/>
      <c r="I87" s="12" t="s">
        <v>1562</v>
      </c>
      <c r="J87" s="4" t="s">
        <v>687</v>
      </c>
    </row>
    <row r="88" spans="1:10">
      <c r="A88" s="6" t="s">
        <v>1179</v>
      </c>
      <c r="B88" s="4" t="s">
        <v>1605</v>
      </c>
      <c r="C88" s="4" t="s">
        <v>1606</v>
      </c>
      <c r="D88" s="4" t="s">
        <v>1606</v>
      </c>
      <c r="E88" s="4" t="s">
        <v>1605</v>
      </c>
      <c r="F88" s="4">
        <v>6.58</v>
      </c>
      <c r="G88" s="4">
        <v>6.58</v>
      </c>
      <c r="H88" s="28"/>
      <c r="I88" s="12" t="s">
        <v>1562</v>
      </c>
      <c r="J88" s="4" t="s">
        <v>687</v>
      </c>
    </row>
    <row r="89" spans="1:10">
      <c r="A89" s="6" t="s">
        <v>631</v>
      </c>
      <c r="B89" s="4" t="s">
        <v>1605</v>
      </c>
      <c r="C89" s="4" t="s">
        <v>1606</v>
      </c>
      <c r="D89" s="4" t="s">
        <v>1606</v>
      </c>
      <c r="E89" s="4" t="s">
        <v>1605</v>
      </c>
      <c r="F89" s="4">
        <v>6.58</v>
      </c>
      <c r="G89" s="4">
        <v>6.58</v>
      </c>
      <c r="H89" s="28"/>
      <c r="I89" s="12" t="s">
        <v>1562</v>
      </c>
      <c r="J89" s="4" t="s">
        <v>2153</v>
      </c>
    </row>
    <row r="90" spans="1:10">
      <c r="A90" s="6" t="s">
        <v>205</v>
      </c>
      <c r="B90" s="4" t="s">
        <v>1605</v>
      </c>
      <c r="C90" s="4" t="s">
        <v>1606</v>
      </c>
      <c r="D90" s="4" t="s">
        <v>1606</v>
      </c>
      <c r="E90" s="4" t="s">
        <v>1605</v>
      </c>
      <c r="F90" s="4">
        <v>6.58</v>
      </c>
      <c r="G90" s="4">
        <v>6.58</v>
      </c>
      <c r="H90" s="28"/>
      <c r="I90" s="12" t="s">
        <v>1562</v>
      </c>
      <c r="J90" s="4" t="s">
        <v>687</v>
      </c>
    </row>
    <row r="91" spans="1:10">
      <c r="A91" s="27" t="s">
        <v>1548</v>
      </c>
      <c r="B91" s="4" t="s">
        <v>1605</v>
      </c>
      <c r="C91" s="4" t="s">
        <v>1606</v>
      </c>
      <c r="D91" s="4" t="s">
        <v>1606</v>
      </c>
      <c r="E91" s="4" t="s">
        <v>1605</v>
      </c>
      <c r="F91" s="4">
        <v>6.58</v>
      </c>
      <c r="G91" s="4">
        <v>6.58</v>
      </c>
      <c r="H91" s="28"/>
      <c r="I91" s="12" t="s">
        <v>1562</v>
      </c>
      <c r="J91" s="4" t="s">
        <v>687</v>
      </c>
    </row>
    <row r="92" spans="1:10">
      <c r="A92" s="6" t="s">
        <v>1920</v>
      </c>
      <c r="B92" s="9" t="s">
        <v>1604</v>
      </c>
      <c r="C92" s="9" t="s">
        <v>1247</v>
      </c>
      <c r="D92" s="9" t="s">
        <v>1755</v>
      </c>
      <c r="E92" s="9" t="s">
        <v>1425</v>
      </c>
      <c r="F92" s="9">
        <v>7.19</v>
      </c>
      <c r="G92" s="9">
        <v>7.19</v>
      </c>
      <c r="H92" s="4" t="s">
        <v>496</v>
      </c>
      <c r="I92" s="12" t="s">
        <v>1562</v>
      </c>
      <c r="J92" s="4" t="s">
        <v>687</v>
      </c>
    </row>
    <row r="93" spans="1:10">
      <c r="A93" s="6" t="s">
        <v>2040</v>
      </c>
      <c r="B93" s="4" t="s">
        <v>1605</v>
      </c>
      <c r="C93" s="4" t="s">
        <v>1204</v>
      </c>
      <c r="D93" s="4" t="s">
        <v>490</v>
      </c>
      <c r="E93" s="4" t="s">
        <v>491</v>
      </c>
      <c r="F93" s="31"/>
      <c r="G93" s="31"/>
      <c r="H93" s="28"/>
      <c r="I93" s="12" t="s">
        <v>452</v>
      </c>
      <c r="J93" s="4" t="s">
        <v>452</v>
      </c>
    </row>
    <row r="94" spans="1:10">
      <c r="A94" s="6" t="s">
        <v>1731</v>
      </c>
      <c r="B94" s="4" t="s">
        <v>1605</v>
      </c>
      <c r="C94" s="4" t="s">
        <v>1606</v>
      </c>
      <c r="D94" s="4" t="s">
        <v>1606</v>
      </c>
      <c r="E94" s="4" t="s">
        <v>1605</v>
      </c>
      <c r="F94" s="4">
        <v>6.58</v>
      </c>
      <c r="G94" s="4">
        <v>6.58</v>
      </c>
      <c r="H94" s="28"/>
      <c r="I94" s="12" t="s">
        <v>1562</v>
      </c>
      <c r="J94" s="4" t="s">
        <v>687</v>
      </c>
    </row>
    <row r="95" spans="1:10">
      <c r="A95" s="6" t="s">
        <v>1611</v>
      </c>
      <c r="B95" s="4" t="s">
        <v>1605</v>
      </c>
      <c r="C95" s="4" t="s">
        <v>1606</v>
      </c>
      <c r="D95" s="4" t="s">
        <v>1606</v>
      </c>
      <c r="E95" s="4" t="s">
        <v>1605</v>
      </c>
      <c r="F95" s="4">
        <v>6.58</v>
      </c>
      <c r="G95" s="4">
        <v>6.58</v>
      </c>
      <c r="H95" s="28"/>
      <c r="I95" s="12" t="s">
        <v>1562</v>
      </c>
      <c r="J95" s="4" t="s">
        <v>687</v>
      </c>
    </row>
    <row r="96" spans="1:10">
      <c r="A96" s="81" t="s">
        <v>1205</v>
      </c>
      <c r="B96" s="4" t="s">
        <v>1605</v>
      </c>
      <c r="C96" s="4" t="s">
        <v>1204</v>
      </c>
      <c r="D96" s="4" t="s">
        <v>490</v>
      </c>
      <c r="E96" s="4" t="s">
        <v>491</v>
      </c>
      <c r="F96" s="4">
        <v>6.7</v>
      </c>
      <c r="G96" s="4">
        <v>6.7</v>
      </c>
      <c r="H96" s="28"/>
      <c r="I96" s="4" t="s">
        <v>452</v>
      </c>
      <c r="J96" s="4" t="s">
        <v>452</v>
      </c>
    </row>
    <row r="97" spans="1:10">
      <c r="A97" s="13" t="s">
        <v>1032</v>
      </c>
      <c r="B97" s="12" t="s">
        <v>1623</v>
      </c>
      <c r="C97" s="12" t="s">
        <v>1624</v>
      </c>
      <c r="D97" s="12" t="s">
        <v>1616</v>
      </c>
      <c r="E97" s="12" t="s">
        <v>2166</v>
      </c>
      <c r="F97" s="4">
        <v>6.81</v>
      </c>
      <c r="G97" s="4">
        <v>6.65</v>
      </c>
      <c r="H97" s="28"/>
      <c r="I97" s="4" t="s">
        <v>452</v>
      </c>
      <c r="J97" s="4" t="s">
        <v>452</v>
      </c>
    </row>
    <row r="98" spans="1:10">
      <c r="A98" s="13" t="s">
        <v>1954</v>
      </c>
      <c r="B98" s="79" t="s">
        <v>1623</v>
      </c>
      <c r="C98" s="79" t="s">
        <v>1624</v>
      </c>
      <c r="D98" s="79" t="s">
        <v>1616</v>
      </c>
      <c r="E98" s="79" t="s">
        <v>2166</v>
      </c>
      <c r="F98" s="4">
        <v>6.81</v>
      </c>
      <c r="G98" s="4">
        <v>6.65</v>
      </c>
      <c r="H98" s="28"/>
      <c r="I98" s="4" t="s">
        <v>452</v>
      </c>
      <c r="J98" s="4" t="s">
        <v>452</v>
      </c>
    </row>
    <row r="99" spans="1:10">
      <c r="A99" s="6" t="s">
        <v>1547</v>
      </c>
      <c r="B99" s="12" t="s">
        <v>1623</v>
      </c>
      <c r="C99" s="12" t="s">
        <v>1624</v>
      </c>
      <c r="D99" s="12" t="s">
        <v>1616</v>
      </c>
      <c r="E99" s="12" t="s">
        <v>2166</v>
      </c>
      <c r="F99" s="4">
        <v>6.81</v>
      </c>
      <c r="G99" s="4">
        <v>6.65</v>
      </c>
      <c r="H99" s="28"/>
      <c r="I99" s="4" t="s">
        <v>452</v>
      </c>
      <c r="J99" s="4" t="s">
        <v>452</v>
      </c>
    </row>
    <row r="100" spans="1:10">
      <c r="A100" s="6" t="s">
        <v>2020</v>
      </c>
      <c r="B100" s="4" t="s">
        <v>1623</v>
      </c>
      <c r="C100" s="4" t="s">
        <v>1675</v>
      </c>
      <c r="D100" s="4" t="s">
        <v>1676</v>
      </c>
      <c r="E100" s="4" t="s">
        <v>950</v>
      </c>
      <c r="F100" s="4">
        <v>7.72</v>
      </c>
      <c r="G100" s="4">
        <v>7.29</v>
      </c>
      <c r="H100" s="28"/>
      <c r="I100" s="4" t="s">
        <v>452</v>
      </c>
      <c r="J100" s="4" t="s">
        <v>452</v>
      </c>
    </row>
    <row r="101" spans="1:10">
      <c r="A101" s="6" t="s">
        <v>951</v>
      </c>
      <c r="B101" s="12" t="s">
        <v>1623</v>
      </c>
      <c r="C101" s="12" t="s">
        <v>1624</v>
      </c>
      <c r="D101" s="12" t="s">
        <v>1616</v>
      </c>
      <c r="E101" s="12" t="s">
        <v>2166</v>
      </c>
      <c r="F101" s="4">
        <v>6.81</v>
      </c>
      <c r="G101" s="4">
        <v>6.65</v>
      </c>
      <c r="H101" s="28"/>
      <c r="I101" s="4" t="s">
        <v>452</v>
      </c>
      <c r="J101" s="4" t="s">
        <v>452</v>
      </c>
    </row>
    <row r="102" spans="1:10">
      <c r="A102" s="6" t="s">
        <v>1164</v>
      </c>
      <c r="B102" s="4" t="s">
        <v>1623</v>
      </c>
      <c r="C102" s="4" t="s">
        <v>1675</v>
      </c>
      <c r="D102" s="4" t="s">
        <v>1676</v>
      </c>
      <c r="E102" s="4" t="s">
        <v>950</v>
      </c>
      <c r="F102" s="4">
        <v>7.72</v>
      </c>
      <c r="G102" s="4">
        <v>7.29</v>
      </c>
      <c r="H102" s="28"/>
      <c r="I102" s="4" t="s">
        <v>452</v>
      </c>
      <c r="J102" s="4" t="s">
        <v>452</v>
      </c>
    </row>
    <row r="103" spans="1:10">
      <c r="A103" s="6" t="s">
        <v>1363</v>
      </c>
      <c r="B103" s="4" t="s">
        <v>1605</v>
      </c>
      <c r="C103" s="4" t="s">
        <v>1606</v>
      </c>
      <c r="D103" s="4" t="s">
        <v>1606</v>
      </c>
      <c r="E103" s="4" t="s">
        <v>1605</v>
      </c>
      <c r="F103" s="4">
        <v>6.58</v>
      </c>
      <c r="G103" s="4">
        <v>6.58</v>
      </c>
      <c r="H103" s="28"/>
      <c r="I103" s="31"/>
      <c r="J103" s="28"/>
    </row>
    <row r="104" spans="1:10">
      <c r="A104" s="27" t="s">
        <v>1794</v>
      </c>
      <c r="B104" s="4" t="s">
        <v>1605</v>
      </c>
      <c r="C104" s="4" t="s">
        <v>1606</v>
      </c>
      <c r="D104" s="4" t="s">
        <v>1606</v>
      </c>
      <c r="E104" s="4" t="s">
        <v>1605</v>
      </c>
      <c r="F104" s="4">
        <v>6.58</v>
      </c>
      <c r="G104" s="4">
        <v>6.58</v>
      </c>
      <c r="H104" s="28"/>
      <c r="I104" s="116" t="s">
        <v>1562</v>
      </c>
      <c r="J104" s="4" t="s">
        <v>687</v>
      </c>
    </row>
    <row r="105" spans="1:10" ht="13" thickBot="1">
      <c r="A105" s="263" t="s">
        <v>1794</v>
      </c>
      <c r="B105" s="264" t="s">
        <v>1605</v>
      </c>
      <c r="C105" s="264" t="s">
        <v>1606</v>
      </c>
      <c r="D105" s="264" t="s">
        <v>1606</v>
      </c>
      <c r="E105" s="264" t="s">
        <v>1605</v>
      </c>
      <c r="F105" s="264">
        <v>6.58</v>
      </c>
      <c r="G105" s="264">
        <v>6.58</v>
      </c>
      <c r="H105" s="282"/>
      <c r="I105" s="286" t="s">
        <v>1562</v>
      </c>
      <c r="J105" s="264" t="s">
        <v>687</v>
      </c>
    </row>
    <row r="106" spans="1:10" ht="13" thickTop="1">
      <c r="A106" s="29" t="s">
        <v>1393</v>
      </c>
      <c r="B106" s="112" t="s">
        <v>1605</v>
      </c>
      <c r="C106" s="112" t="s">
        <v>1606</v>
      </c>
      <c r="D106" s="112" t="s">
        <v>1606</v>
      </c>
      <c r="E106" s="112" t="s">
        <v>1605</v>
      </c>
      <c r="F106" s="112"/>
      <c r="G106" s="112"/>
      <c r="H106" s="28"/>
      <c r="I106" s="112" t="s">
        <v>452</v>
      </c>
      <c r="J106" s="112" t="s">
        <v>452</v>
      </c>
    </row>
    <row r="107" spans="1:10">
      <c r="A107" s="6" t="s">
        <v>1834</v>
      </c>
      <c r="B107" s="4" t="s">
        <v>1756</v>
      </c>
      <c r="C107" s="4" t="s">
        <v>492</v>
      </c>
      <c r="D107" s="4" t="s">
        <v>1606</v>
      </c>
      <c r="E107" s="4" t="s">
        <v>453</v>
      </c>
      <c r="F107" s="4">
        <v>7.57</v>
      </c>
      <c r="G107" s="4">
        <v>7.57</v>
      </c>
      <c r="H107" s="28"/>
      <c r="I107" s="4" t="s">
        <v>452</v>
      </c>
      <c r="J107" s="4" t="s">
        <v>452</v>
      </c>
    </row>
    <row r="108" spans="1:10">
      <c r="A108" s="6" t="s">
        <v>586</v>
      </c>
      <c r="B108" s="4" t="s">
        <v>1756</v>
      </c>
      <c r="C108" s="4" t="s">
        <v>492</v>
      </c>
      <c r="D108" s="4" t="s">
        <v>1606</v>
      </c>
      <c r="E108" s="4" t="s">
        <v>453</v>
      </c>
      <c r="F108" s="4">
        <v>7.57</v>
      </c>
      <c r="G108" s="4">
        <v>7.57</v>
      </c>
      <c r="H108" s="28"/>
      <c r="I108" s="4" t="s">
        <v>452</v>
      </c>
      <c r="J108" s="4" t="s">
        <v>452</v>
      </c>
    </row>
    <row r="109" spans="1:10">
      <c r="A109" s="19" t="s">
        <v>206</v>
      </c>
      <c r="B109" s="4" t="s">
        <v>453</v>
      </c>
      <c r="C109" s="4" t="s">
        <v>1606</v>
      </c>
      <c r="D109" s="4" t="s">
        <v>492</v>
      </c>
      <c r="E109" s="4" t="s">
        <v>1756</v>
      </c>
      <c r="F109" s="28"/>
      <c r="G109" s="28"/>
      <c r="H109" s="28"/>
      <c r="I109" s="4" t="s">
        <v>452</v>
      </c>
      <c r="J109" s="4" t="s">
        <v>452</v>
      </c>
    </row>
    <row r="110" spans="1:10">
      <c r="A110" s="6" t="s">
        <v>313</v>
      </c>
      <c r="B110" s="4" t="s">
        <v>1605</v>
      </c>
      <c r="C110" s="4" t="s">
        <v>1204</v>
      </c>
      <c r="D110" s="4" t="s">
        <v>490</v>
      </c>
      <c r="E110" s="4" t="s">
        <v>491</v>
      </c>
      <c r="F110" s="4">
        <v>6.7</v>
      </c>
      <c r="G110" s="4">
        <v>6.7</v>
      </c>
      <c r="H110" s="28"/>
      <c r="I110" s="4" t="s">
        <v>452</v>
      </c>
      <c r="J110" s="4" t="s">
        <v>452</v>
      </c>
    </row>
    <row r="111" spans="1:10">
      <c r="A111" s="27" t="s">
        <v>1553</v>
      </c>
      <c r="B111" s="4" t="s">
        <v>1605</v>
      </c>
      <c r="C111" s="4" t="s">
        <v>1204</v>
      </c>
      <c r="D111" s="4" t="s">
        <v>490</v>
      </c>
      <c r="E111" s="4" t="s">
        <v>491</v>
      </c>
      <c r="F111" s="31"/>
      <c r="G111" s="31"/>
      <c r="H111" s="28"/>
      <c r="I111" s="4" t="s">
        <v>452</v>
      </c>
      <c r="J111" s="4" t="s">
        <v>452</v>
      </c>
    </row>
    <row r="112" spans="1:10">
      <c r="A112" s="27" t="s">
        <v>1517</v>
      </c>
      <c r="B112" s="4" t="s">
        <v>895</v>
      </c>
      <c r="C112" s="4" t="s">
        <v>1781</v>
      </c>
      <c r="D112" s="4" t="s">
        <v>1782</v>
      </c>
      <c r="E112" s="4" t="s">
        <v>1033</v>
      </c>
      <c r="F112" s="28"/>
      <c r="G112" s="28"/>
      <c r="H112" s="28"/>
      <c r="I112" s="4" t="s">
        <v>452</v>
      </c>
      <c r="J112" s="4" t="s">
        <v>452</v>
      </c>
    </row>
    <row r="113" spans="1:10">
      <c r="A113" s="13" t="s">
        <v>1686</v>
      </c>
      <c r="B113" s="4" t="s">
        <v>895</v>
      </c>
      <c r="C113" s="4" t="s">
        <v>1781</v>
      </c>
      <c r="D113" s="4" t="s">
        <v>1782</v>
      </c>
      <c r="E113" s="4" t="s">
        <v>1033</v>
      </c>
      <c r="F113" s="4">
        <v>6.7</v>
      </c>
      <c r="G113" s="4">
        <v>6.7</v>
      </c>
      <c r="H113" s="28"/>
      <c r="I113" s="4" t="s">
        <v>452</v>
      </c>
      <c r="J113" s="4" t="s">
        <v>452</v>
      </c>
    </row>
    <row r="114" spans="1:10">
      <c r="A114" s="13" t="s">
        <v>891</v>
      </c>
      <c r="B114" s="4" t="s">
        <v>1605</v>
      </c>
      <c r="C114" s="4" t="s">
        <v>1204</v>
      </c>
      <c r="D114" s="4" t="s">
        <v>490</v>
      </c>
      <c r="E114" s="4" t="s">
        <v>491</v>
      </c>
      <c r="F114" s="4">
        <v>6.7</v>
      </c>
      <c r="G114" s="4">
        <v>6.7</v>
      </c>
      <c r="H114" s="28"/>
      <c r="I114" s="4" t="s">
        <v>452</v>
      </c>
      <c r="J114" s="4" t="s">
        <v>452</v>
      </c>
    </row>
    <row r="115" spans="1:10">
      <c r="A115" s="6" t="s">
        <v>1802</v>
      </c>
      <c r="B115" s="4" t="s">
        <v>1605</v>
      </c>
      <c r="C115" s="4" t="s">
        <v>1204</v>
      </c>
      <c r="D115" s="4" t="s">
        <v>490</v>
      </c>
      <c r="E115" s="4" t="s">
        <v>491</v>
      </c>
      <c r="F115" s="4">
        <v>6.7</v>
      </c>
      <c r="G115" s="4">
        <v>6.7</v>
      </c>
      <c r="H115" s="28"/>
      <c r="I115" s="4" t="s">
        <v>452</v>
      </c>
      <c r="J115" s="4" t="s">
        <v>452</v>
      </c>
    </row>
    <row r="116" spans="1:10">
      <c r="A116" s="6" t="s">
        <v>1577</v>
      </c>
      <c r="B116" s="4" t="s">
        <v>1605</v>
      </c>
      <c r="C116" s="4" t="s">
        <v>1204</v>
      </c>
      <c r="D116" s="4" t="s">
        <v>490</v>
      </c>
      <c r="E116" s="4" t="s">
        <v>491</v>
      </c>
      <c r="F116" s="4">
        <v>6.7</v>
      </c>
      <c r="G116" s="4">
        <v>6.7</v>
      </c>
      <c r="H116" s="28"/>
      <c r="I116" s="4" t="s">
        <v>452</v>
      </c>
      <c r="J116" s="4" t="s">
        <v>452</v>
      </c>
    </row>
    <row r="117" spans="1:10">
      <c r="A117" s="13" t="s">
        <v>2125</v>
      </c>
      <c r="B117" s="4" t="s">
        <v>1605</v>
      </c>
      <c r="C117" s="4" t="s">
        <v>1204</v>
      </c>
      <c r="D117" s="4" t="s">
        <v>490</v>
      </c>
      <c r="E117" s="4" t="s">
        <v>491</v>
      </c>
      <c r="F117" s="4">
        <v>6.7</v>
      </c>
      <c r="G117" s="4">
        <v>6.7</v>
      </c>
      <c r="H117" s="28"/>
      <c r="I117" s="4" t="s">
        <v>452</v>
      </c>
      <c r="J117" s="4" t="s">
        <v>452</v>
      </c>
    </row>
    <row r="118" spans="1:10">
      <c r="A118" s="13" t="s">
        <v>1497</v>
      </c>
      <c r="B118" s="4" t="s">
        <v>1605</v>
      </c>
      <c r="C118" s="4" t="s">
        <v>1781</v>
      </c>
      <c r="D118" s="4" t="s">
        <v>1782</v>
      </c>
      <c r="E118" s="4" t="s">
        <v>1033</v>
      </c>
      <c r="F118" s="4">
        <v>6.7</v>
      </c>
      <c r="G118" s="4">
        <v>6.7</v>
      </c>
      <c r="H118" s="28"/>
      <c r="I118" s="4" t="s">
        <v>452</v>
      </c>
      <c r="J118" s="4" t="s">
        <v>452</v>
      </c>
    </row>
    <row r="119" spans="1:10">
      <c r="A119" s="13" t="s">
        <v>1034</v>
      </c>
      <c r="B119" s="4"/>
      <c r="C119" s="4"/>
      <c r="D119" s="4"/>
      <c r="E119" s="4"/>
      <c r="F119" s="28"/>
      <c r="G119" s="28"/>
      <c r="H119" s="28"/>
      <c r="I119" s="4"/>
      <c r="J119" s="4"/>
    </row>
    <row r="120" spans="1:10">
      <c r="A120" s="6" t="s">
        <v>1235</v>
      </c>
      <c r="B120" s="4" t="s">
        <v>1605</v>
      </c>
      <c r="C120" s="4" t="s">
        <v>1204</v>
      </c>
      <c r="D120" s="4" t="s">
        <v>490</v>
      </c>
      <c r="E120" s="4" t="s">
        <v>491</v>
      </c>
      <c r="F120" s="4">
        <v>6.7</v>
      </c>
      <c r="G120" s="4">
        <v>6.7</v>
      </c>
      <c r="H120" s="28"/>
      <c r="I120" s="4" t="s">
        <v>452</v>
      </c>
      <c r="J120" s="4" t="s">
        <v>452</v>
      </c>
    </row>
    <row r="121" spans="1:10">
      <c r="A121" s="26" t="s">
        <v>1036</v>
      </c>
      <c r="B121" s="4" t="s">
        <v>1605</v>
      </c>
      <c r="C121" s="4" t="s">
        <v>1204</v>
      </c>
      <c r="D121" s="4" t="s">
        <v>490</v>
      </c>
      <c r="E121" s="4" t="s">
        <v>491</v>
      </c>
      <c r="F121" s="31"/>
      <c r="G121" s="31"/>
      <c r="H121" s="28"/>
      <c r="I121" s="4" t="s">
        <v>452</v>
      </c>
      <c r="J121" s="4" t="s">
        <v>452</v>
      </c>
    </row>
    <row r="122" spans="1:10">
      <c r="A122" s="27" t="s">
        <v>1433</v>
      </c>
      <c r="B122" s="4" t="s">
        <v>1605</v>
      </c>
      <c r="C122" s="4" t="s">
        <v>1204</v>
      </c>
      <c r="D122" s="4" t="s">
        <v>490</v>
      </c>
      <c r="E122" s="4" t="s">
        <v>491</v>
      </c>
      <c r="F122" s="31"/>
      <c r="G122" s="31"/>
      <c r="H122" s="28"/>
      <c r="I122" s="4" t="s">
        <v>452</v>
      </c>
      <c r="J122" s="4" t="s">
        <v>452</v>
      </c>
    </row>
    <row r="123" spans="1:10">
      <c r="A123" s="13" t="s">
        <v>1035</v>
      </c>
      <c r="B123" s="4" t="s">
        <v>1605</v>
      </c>
      <c r="C123" s="4" t="s">
        <v>1204</v>
      </c>
      <c r="D123" s="4" t="s">
        <v>490</v>
      </c>
      <c r="E123" s="4" t="s">
        <v>491</v>
      </c>
      <c r="F123" s="31"/>
      <c r="G123" s="31"/>
      <c r="H123" s="28"/>
      <c r="I123" s="4" t="s">
        <v>452</v>
      </c>
      <c r="J123" s="4" t="s">
        <v>452</v>
      </c>
    </row>
    <row r="124" spans="1:10">
      <c r="A124" s="27" t="s">
        <v>1387</v>
      </c>
      <c r="B124" s="4" t="s">
        <v>1605</v>
      </c>
      <c r="C124" s="4" t="s">
        <v>1204</v>
      </c>
      <c r="D124" s="4" t="s">
        <v>490</v>
      </c>
      <c r="E124" s="4" t="s">
        <v>491</v>
      </c>
      <c r="F124" s="31"/>
      <c r="G124" s="31"/>
      <c r="H124" s="28"/>
      <c r="I124" s="4" t="s">
        <v>452</v>
      </c>
      <c r="J124" s="4" t="s">
        <v>452</v>
      </c>
    </row>
    <row r="125" spans="1:10">
      <c r="A125" s="13" t="s">
        <v>1960</v>
      </c>
      <c r="B125" s="4" t="s">
        <v>1605</v>
      </c>
      <c r="C125" s="4" t="s">
        <v>1781</v>
      </c>
      <c r="D125" s="4" t="s">
        <v>1782</v>
      </c>
      <c r="E125" s="4" t="s">
        <v>1033</v>
      </c>
      <c r="F125" s="4">
        <v>6.7</v>
      </c>
      <c r="G125" s="4">
        <v>6.7</v>
      </c>
      <c r="H125" s="28"/>
      <c r="I125" s="4" t="s">
        <v>452</v>
      </c>
      <c r="J125" s="4" t="s">
        <v>452</v>
      </c>
    </row>
    <row r="126" spans="1:10">
      <c r="A126" s="13" t="s">
        <v>201</v>
      </c>
      <c r="B126" s="4" t="s">
        <v>1605</v>
      </c>
      <c r="C126" s="4" t="s">
        <v>1204</v>
      </c>
      <c r="D126" s="4" t="s">
        <v>490</v>
      </c>
      <c r="E126" s="4" t="s">
        <v>491</v>
      </c>
      <c r="F126" s="31"/>
      <c r="G126" s="31"/>
      <c r="H126" s="28"/>
      <c r="I126" s="4" t="s">
        <v>452</v>
      </c>
      <c r="J126" s="4" t="s">
        <v>452</v>
      </c>
    </row>
    <row r="127" spans="1:10">
      <c r="A127" s="13" t="s">
        <v>708</v>
      </c>
      <c r="B127" s="4" t="s">
        <v>1605</v>
      </c>
      <c r="C127" s="4" t="s">
        <v>1204</v>
      </c>
      <c r="D127" s="4" t="s">
        <v>490</v>
      </c>
      <c r="E127" s="4" t="s">
        <v>491</v>
      </c>
      <c r="F127" s="31"/>
      <c r="G127" s="31"/>
      <c r="H127" s="28"/>
      <c r="I127" s="4" t="s">
        <v>452</v>
      </c>
      <c r="J127" s="4" t="s">
        <v>452</v>
      </c>
    </row>
    <row r="128" spans="1:10">
      <c r="A128" s="13" t="s">
        <v>1405</v>
      </c>
      <c r="B128" s="4" t="s">
        <v>1605</v>
      </c>
      <c r="C128" s="4" t="s">
        <v>1781</v>
      </c>
      <c r="D128" s="4" t="s">
        <v>1782</v>
      </c>
      <c r="E128" s="4" t="s">
        <v>1033</v>
      </c>
      <c r="F128" s="4">
        <v>6.7</v>
      </c>
      <c r="G128" s="4">
        <v>6.7</v>
      </c>
      <c r="H128" s="28"/>
      <c r="I128" s="4" t="s">
        <v>452</v>
      </c>
      <c r="J128" s="4" t="s">
        <v>452</v>
      </c>
    </row>
    <row r="129" spans="1:10">
      <c r="A129" s="13" t="s">
        <v>962</v>
      </c>
      <c r="B129" s="4" t="s">
        <v>1605</v>
      </c>
      <c r="C129" s="4" t="s">
        <v>1204</v>
      </c>
      <c r="D129" s="4" t="s">
        <v>490</v>
      </c>
      <c r="E129" s="4" t="s">
        <v>491</v>
      </c>
      <c r="F129" s="31"/>
      <c r="G129" s="31"/>
      <c r="H129" s="28"/>
      <c r="I129" s="4" t="s">
        <v>452</v>
      </c>
      <c r="J129" s="4" t="s">
        <v>452</v>
      </c>
    </row>
    <row r="130" spans="1:10">
      <c r="A130" s="13" t="s">
        <v>704</v>
      </c>
      <c r="B130" s="4" t="s">
        <v>1605</v>
      </c>
      <c r="C130" s="4" t="s">
        <v>1781</v>
      </c>
      <c r="D130" s="4" t="s">
        <v>1782</v>
      </c>
      <c r="E130" s="4" t="s">
        <v>1033</v>
      </c>
      <c r="F130" s="4">
        <v>6.7</v>
      </c>
      <c r="G130" s="4">
        <v>6.7</v>
      </c>
      <c r="H130" s="28"/>
      <c r="I130" s="4" t="s">
        <v>452</v>
      </c>
      <c r="J130" s="4" t="s">
        <v>452</v>
      </c>
    </row>
    <row r="131" spans="1:10">
      <c r="A131" s="13" t="s">
        <v>1353</v>
      </c>
      <c r="B131" s="78" t="s">
        <v>1605</v>
      </c>
      <c r="C131" s="78" t="s">
        <v>1204</v>
      </c>
      <c r="D131" s="78" t="s">
        <v>490</v>
      </c>
      <c r="E131" s="78" t="s">
        <v>491</v>
      </c>
      <c r="F131" s="31"/>
      <c r="G131" s="31"/>
      <c r="H131" s="28"/>
      <c r="I131" s="4" t="s">
        <v>452</v>
      </c>
      <c r="J131" s="4" t="s">
        <v>452</v>
      </c>
    </row>
    <row r="132" spans="1:10">
      <c r="A132" s="13" t="s">
        <v>894</v>
      </c>
      <c r="B132" s="4" t="s">
        <v>1605</v>
      </c>
      <c r="C132" s="4" t="s">
        <v>1781</v>
      </c>
      <c r="D132" s="4" t="s">
        <v>1782</v>
      </c>
      <c r="E132" s="4" t="s">
        <v>1033</v>
      </c>
      <c r="F132" s="4">
        <v>6.7</v>
      </c>
      <c r="G132" s="4">
        <v>6.7</v>
      </c>
      <c r="H132" s="28"/>
      <c r="I132" s="4" t="s">
        <v>452</v>
      </c>
      <c r="J132" s="4" t="s">
        <v>452</v>
      </c>
    </row>
    <row r="133" spans="1:10">
      <c r="A133" s="13" t="s">
        <v>1521</v>
      </c>
      <c r="B133" s="4" t="s">
        <v>895</v>
      </c>
      <c r="C133" s="4" t="s">
        <v>1781</v>
      </c>
      <c r="D133" s="4" t="s">
        <v>1782</v>
      </c>
      <c r="E133" s="4" t="s">
        <v>1033</v>
      </c>
      <c r="F133" s="31"/>
      <c r="G133" s="31"/>
      <c r="H133" s="28"/>
      <c r="I133" s="4" t="s">
        <v>452</v>
      </c>
      <c r="J133" s="4" t="s">
        <v>452</v>
      </c>
    </row>
    <row r="134" spans="1:10">
      <c r="A134" s="160" t="s">
        <v>189</v>
      </c>
      <c r="B134" s="4" t="s">
        <v>895</v>
      </c>
      <c r="C134" s="4" t="s">
        <v>1781</v>
      </c>
      <c r="D134" s="4" t="s">
        <v>1782</v>
      </c>
      <c r="E134" s="4" t="s">
        <v>1033</v>
      </c>
      <c r="F134" s="31"/>
      <c r="G134" s="31"/>
      <c r="H134" s="28"/>
      <c r="I134" s="4" t="s">
        <v>452</v>
      </c>
      <c r="J134" s="4" t="s">
        <v>452</v>
      </c>
    </row>
    <row r="135" spans="1:10">
      <c r="A135" s="6" t="s">
        <v>475</v>
      </c>
      <c r="B135" s="4" t="s">
        <v>453</v>
      </c>
      <c r="C135" s="4" t="s">
        <v>1606</v>
      </c>
      <c r="D135" s="4" t="s">
        <v>492</v>
      </c>
      <c r="E135" s="4" t="s">
        <v>1756</v>
      </c>
      <c r="F135" s="28"/>
      <c r="G135" s="28"/>
      <c r="H135" s="28"/>
      <c r="I135" s="4" t="s">
        <v>452</v>
      </c>
      <c r="J135" s="4" t="s">
        <v>452</v>
      </c>
    </row>
    <row r="136" spans="1:10">
      <c r="A136" s="6" t="s">
        <v>1747</v>
      </c>
      <c r="B136" s="4" t="s">
        <v>1756</v>
      </c>
      <c r="C136" s="4" t="s">
        <v>492</v>
      </c>
      <c r="D136" s="4" t="s">
        <v>1606</v>
      </c>
      <c r="E136" s="4" t="s">
        <v>453</v>
      </c>
      <c r="F136" s="4">
        <v>7.57</v>
      </c>
      <c r="G136" s="4">
        <v>7.57</v>
      </c>
      <c r="H136" s="28"/>
      <c r="I136" s="16" t="s">
        <v>452</v>
      </c>
      <c r="J136" s="4" t="s">
        <v>452</v>
      </c>
    </row>
    <row r="137" spans="1:10">
      <c r="A137" s="6" t="s">
        <v>1745</v>
      </c>
      <c r="B137" s="4" t="s">
        <v>1756</v>
      </c>
      <c r="C137" s="4" t="s">
        <v>492</v>
      </c>
      <c r="D137" s="4" t="s">
        <v>1606</v>
      </c>
      <c r="E137" s="4" t="s">
        <v>453</v>
      </c>
      <c r="F137" s="4">
        <v>7.57</v>
      </c>
      <c r="G137" s="4">
        <v>7.57</v>
      </c>
      <c r="H137" s="28"/>
      <c r="I137" s="16" t="s">
        <v>452</v>
      </c>
      <c r="J137" s="4" t="s">
        <v>452</v>
      </c>
    </row>
    <row r="138" spans="1:10">
      <c r="A138" s="13" t="s">
        <v>2105</v>
      </c>
      <c r="B138" s="4" t="s">
        <v>1756</v>
      </c>
      <c r="C138" s="4" t="s">
        <v>492</v>
      </c>
      <c r="D138" s="4" t="s">
        <v>1606</v>
      </c>
      <c r="E138" s="4" t="s">
        <v>453</v>
      </c>
      <c r="F138" s="4">
        <v>7.57</v>
      </c>
      <c r="G138" s="4">
        <v>7.57</v>
      </c>
      <c r="H138" s="28"/>
      <c r="I138" s="4" t="s">
        <v>452</v>
      </c>
      <c r="J138" s="4" t="s">
        <v>452</v>
      </c>
    </row>
    <row r="139" spans="1:10">
      <c r="A139" s="13" t="s">
        <v>1808</v>
      </c>
      <c r="B139" s="4" t="s">
        <v>1756</v>
      </c>
      <c r="C139" s="4" t="s">
        <v>492</v>
      </c>
      <c r="D139" s="4" t="s">
        <v>1606</v>
      </c>
      <c r="E139" s="4" t="s">
        <v>453</v>
      </c>
      <c r="F139" s="4">
        <v>7.57</v>
      </c>
      <c r="G139" s="4">
        <v>7.57</v>
      </c>
      <c r="H139" s="28"/>
      <c r="I139" s="4" t="s">
        <v>452</v>
      </c>
      <c r="J139" s="4" t="s">
        <v>452</v>
      </c>
    </row>
    <row r="140" spans="1:10">
      <c r="A140" s="13" t="s">
        <v>1428</v>
      </c>
      <c r="B140" s="4" t="s">
        <v>1756</v>
      </c>
      <c r="C140" s="4" t="s">
        <v>492</v>
      </c>
      <c r="D140" s="4" t="s">
        <v>1606</v>
      </c>
      <c r="E140" s="4" t="s">
        <v>453</v>
      </c>
      <c r="F140" s="4">
        <v>7.57</v>
      </c>
      <c r="G140" s="4">
        <v>7.57</v>
      </c>
      <c r="H140" s="28"/>
      <c r="I140" s="4" t="s">
        <v>452</v>
      </c>
      <c r="J140" s="4" t="s">
        <v>452</v>
      </c>
    </row>
    <row r="141" spans="1:10">
      <c r="A141" s="13" t="s">
        <v>1514</v>
      </c>
      <c r="B141" s="4" t="s">
        <v>1756</v>
      </c>
      <c r="C141" s="4" t="s">
        <v>492</v>
      </c>
      <c r="D141" s="4" t="s">
        <v>1606</v>
      </c>
      <c r="E141" s="4" t="s">
        <v>453</v>
      </c>
      <c r="F141" s="4">
        <v>7.57</v>
      </c>
      <c r="G141" s="4">
        <v>7.57</v>
      </c>
      <c r="H141" s="28"/>
      <c r="I141" s="4" t="s">
        <v>452</v>
      </c>
      <c r="J141" s="4" t="s">
        <v>452</v>
      </c>
    </row>
    <row r="142" spans="1:10">
      <c r="A142" s="13" t="s">
        <v>257</v>
      </c>
      <c r="B142" s="4" t="s">
        <v>1756</v>
      </c>
      <c r="C142" s="4" t="s">
        <v>492</v>
      </c>
      <c r="D142" s="4" t="s">
        <v>1606</v>
      </c>
      <c r="E142" s="4" t="s">
        <v>453</v>
      </c>
      <c r="F142" s="4">
        <v>7.57</v>
      </c>
      <c r="G142" s="4">
        <v>7.57</v>
      </c>
      <c r="H142" s="28"/>
      <c r="I142" s="4" t="s">
        <v>452</v>
      </c>
      <c r="J142" s="4" t="s">
        <v>452</v>
      </c>
    </row>
    <row r="143" spans="1:10">
      <c r="A143" s="27" t="s">
        <v>1710</v>
      </c>
      <c r="B143" s="4" t="s">
        <v>1756</v>
      </c>
      <c r="C143" s="4" t="s">
        <v>492</v>
      </c>
      <c r="D143" s="4" t="s">
        <v>1606</v>
      </c>
      <c r="E143" s="4" t="s">
        <v>453</v>
      </c>
      <c r="F143" s="4">
        <v>7.57</v>
      </c>
      <c r="G143" s="4">
        <v>7.57</v>
      </c>
      <c r="H143" s="28"/>
      <c r="I143" s="4" t="s">
        <v>452</v>
      </c>
      <c r="J143" s="4" t="s">
        <v>452</v>
      </c>
    </row>
    <row r="144" spans="1:10">
      <c r="A144" s="27" t="s">
        <v>2037</v>
      </c>
      <c r="B144" s="4" t="s">
        <v>1756</v>
      </c>
      <c r="C144" s="4" t="s">
        <v>492</v>
      </c>
      <c r="D144" s="4" t="s">
        <v>1606</v>
      </c>
      <c r="E144" s="4" t="s">
        <v>453</v>
      </c>
      <c r="F144" s="4">
        <v>7.57</v>
      </c>
      <c r="G144" s="4">
        <v>7.57</v>
      </c>
      <c r="H144" s="28"/>
      <c r="I144" s="4" t="s">
        <v>452</v>
      </c>
      <c r="J144" s="4" t="s">
        <v>452</v>
      </c>
    </row>
    <row r="145" spans="1:10">
      <c r="A145" s="13" t="s">
        <v>1602</v>
      </c>
      <c r="B145" s="4" t="s">
        <v>1756</v>
      </c>
      <c r="C145" s="4" t="s">
        <v>492</v>
      </c>
      <c r="D145" s="4" t="s">
        <v>1606</v>
      </c>
      <c r="E145" s="4" t="s">
        <v>453</v>
      </c>
      <c r="F145" s="4">
        <v>7.57</v>
      </c>
      <c r="G145" s="4">
        <v>7.57</v>
      </c>
      <c r="H145" s="28"/>
      <c r="I145" s="4" t="s">
        <v>452</v>
      </c>
      <c r="J145" s="4" t="s">
        <v>452</v>
      </c>
    </row>
    <row r="146" spans="1:10">
      <c r="A146" s="13" t="s">
        <v>394</v>
      </c>
      <c r="B146" s="68" t="s">
        <v>1756</v>
      </c>
      <c r="C146" s="4" t="s">
        <v>492</v>
      </c>
      <c r="D146" s="4" t="s">
        <v>1606</v>
      </c>
      <c r="E146" s="4" t="s">
        <v>453</v>
      </c>
      <c r="F146" s="4">
        <v>7.57</v>
      </c>
      <c r="G146" s="4">
        <v>7.57</v>
      </c>
      <c r="H146" s="28"/>
      <c r="I146" s="4" t="s">
        <v>452</v>
      </c>
      <c r="J146" s="4" t="s">
        <v>452</v>
      </c>
    </row>
    <row r="147" spans="1:10" ht="13" thickBot="1">
      <c r="A147" s="266" t="s">
        <v>1768</v>
      </c>
      <c r="B147" s="284" t="s">
        <v>1756</v>
      </c>
      <c r="C147" s="264" t="s">
        <v>492</v>
      </c>
      <c r="D147" s="264" t="s">
        <v>1606</v>
      </c>
      <c r="E147" s="264" t="s">
        <v>453</v>
      </c>
      <c r="F147" s="264">
        <v>7.57</v>
      </c>
      <c r="G147" s="264">
        <v>7.57</v>
      </c>
      <c r="H147" s="282"/>
      <c r="I147" s="264" t="s">
        <v>452</v>
      </c>
      <c r="J147" s="264" t="s">
        <v>452</v>
      </c>
    </row>
    <row r="148" spans="1:10" ht="13" thickTop="1">
      <c r="A148" s="27" t="s">
        <v>1541</v>
      </c>
      <c r="B148" s="4" t="s">
        <v>453</v>
      </c>
      <c r="C148" s="4" t="s">
        <v>1606</v>
      </c>
      <c r="D148" s="4" t="s">
        <v>492</v>
      </c>
      <c r="E148" s="4" t="s">
        <v>1756</v>
      </c>
      <c r="F148" s="31"/>
      <c r="G148" s="31"/>
      <c r="H148" s="28"/>
      <c r="I148" s="16" t="s">
        <v>452</v>
      </c>
      <c r="J148" s="4" t="s">
        <v>452</v>
      </c>
    </row>
    <row r="149" spans="1:10">
      <c r="A149" s="1041" t="s">
        <v>1863</v>
      </c>
      <c r="B149" s="4" t="s">
        <v>688</v>
      </c>
      <c r="C149" s="4" t="s">
        <v>1247</v>
      </c>
      <c r="D149" s="4" t="s">
        <v>492</v>
      </c>
      <c r="E149" s="4" t="s">
        <v>493</v>
      </c>
      <c r="F149" s="31"/>
      <c r="G149" s="31"/>
      <c r="H149" s="28"/>
      <c r="I149" s="16" t="s">
        <v>2000</v>
      </c>
      <c r="J149" s="4" t="s">
        <v>2000</v>
      </c>
    </row>
    <row r="150" spans="1:10">
      <c r="A150" s="1042"/>
      <c r="B150" s="158" t="s">
        <v>120</v>
      </c>
      <c r="C150" s="158" t="s">
        <v>121</v>
      </c>
      <c r="D150" s="158" t="s">
        <v>122</v>
      </c>
      <c r="E150" s="158" t="s">
        <v>123</v>
      </c>
      <c r="F150" s="31"/>
      <c r="G150" s="31"/>
      <c r="H150" s="28"/>
      <c r="I150" s="16" t="s">
        <v>2000</v>
      </c>
      <c r="J150" s="4" t="s">
        <v>2000</v>
      </c>
    </row>
    <row r="151" spans="1:10">
      <c r="A151" s="76" t="s">
        <v>1868</v>
      </c>
      <c r="B151" s="4" t="s">
        <v>453</v>
      </c>
      <c r="C151" s="4" t="s">
        <v>1606</v>
      </c>
      <c r="D151" s="4" t="s">
        <v>492</v>
      </c>
      <c r="E151" s="4" t="s">
        <v>1756</v>
      </c>
      <c r="F151" s="31"/>
      <c r="G151" s="31"/>
      <c r="H151" s="28"/>
      <c r="I151" s="12" t="s">
        <v>452</v>
      </c>
      <c r="J151" s="4" t="s">
        <v>452</v>
      </c>
    </row>
    <row r="152" spans="1:10">
      <c r="A152" s="76" t="s">
        <v>1867</v>
      </c>
      <c r="B152" s="32" t="s">
        <v>810</v>
      </c>
      <c r="C152" s="32" t="s">
        <v>494</v>
      </c>
      <c r="D152" s="32" t="s">
        <v>1755</v>
      </c>
      <c r="E152" s="32" t="s">
        <v>1871</v>
      </c>
      <c r="F152" s="31"/>
      <c r="G152" s="31"/>
      <c r="H152" s="28"/>
      <c r="I152" s="4" t="s">
        <v>452</v>
      </c>
      <c r="J152" s="4" t="s">
        <v>452</v>
      </c>
    </row>
    <row r="153" spans="1:10">
      <c r="A153" s="6" t="s">
        <v>809</v>
      </c>
      <c r="B153" s="9" t="s">
        <v>810</v>
      </c>
      <c r="C153" s="9" t="s">
        <v>689</v>
      </c>
      <c r="D153" s="9" t="s">
        <v>516</v>
      </c>
      <c r="E153" s="9" t="s">
        <v>2080</v>
      </c>
      <c r="F153" s="31"/>
      <c r="G153" s="31"/>
      <c r="H153" s="31"/>
      <c r="I153" s="12" t="s">
        <v>452</v>
      </c>
      <c r="J153" s="4" t="s">
        <v>452</v>
      </c>
    </row>
    <row r="154" spans="1:10">
      <c r="A154" s="27" t="s">
        <v>298</v>
      </c>
      <c r="B154" s="4" t="s">
        <v>453</v>
      </c>
      <c r="C154" s="4" t="s">
        <v>1606</v>
      </c>
      <c r="D154" s="4" t="s">
        <v>492</v>
      </c>
      <c r="E154" s="4" t="s">
        <v>1756</v>
      </c>
      <c r="F154" s="31"/>
      <c r="G154" s="31"/>
      <c r="H154" s="28"/>
      <c r="I154" s="4" t="s">
        <v>452</v>
      </c>
      <c r="J154" s="4" t="s">
        <v>452</v>
      </c>
    </row>
    <row r="155" spans="1:10">
      <c r="A155" s="84" t="s">
        <v>186</v>
      </c>
      <c r="B155" s="32" t="s">
        <v>810</v>
      </c>
      <c r="C155" s="32" t="s">
        <v>494</v>
      </c>
      <c r="D155" s="32" t="s">
        <v>1755</v>
      </c>
      <c r="E155" s="32" t="s">
        <v>1871</v>
      </c>
      <c r="F155" s="31"/>
      <c r="G155" s="31"/>
      <c r="H155" s="28"/>
      <c r="I155" s="4" t="s">
        <v>452</v>
      </c>
      <c r="J155" s="4" t="s">
        <v>452</v>
      </c>
    </row>
    <row r="156" spans="1:10" ht="13" thickBot="1">
      <c r="A156" s="84" t="s">
        <v>1923</v>
      </c>
      <c r="B156" s="520" t="s">
        <v>810</v>
      </c>
      <c r="C156" s="520" t="s">
        <v>494</v>
      </c>
      <c r="D156" s="520" t="s">
        <v>1755</v>
      </c>
      <c r="E156" s="520" t="s">
        <v>1871</v>
      </c>
      <c r="F156" s="31"/>
      <c r="G156" s="31"/>
      <c r="H156" s="28"/>
      <c r="I156" s="78" t="s">
        <v>452</v>
      </c>
      <c r="J156" s="78" t="s">
        <v>452</v>
      </c>
    </row>
    <row r="157" spans="1:10" ht="13" thickTop="1">
      <c r="A157" s="521" t="s">
        <v>118</v>
      </c>
      <c r="B157" s="292" t="s">
        <v>2111</v>
      </c>
      <c r="C157" s="292" t="s">
        <v>2112</v>
      </c>
      <c r="D157" s="292" t="s">
        <v>2113</v>
      </c>
      <c r="E157" s="292" t="s">
        <v>2114</v>
      </c>
      <c r="F157" s="31"/>
      <c r="G157" s="31"/>
      <c r="H157" s="28"/>
      <c r="I157" s="292" t="s">
        <v>452</v>
      </c>
      <c r="J157" s="292" t="s">
        <v>452</v>
      </c>
    </row>
    <row r="158" spans="1:10">
      <c r="A158" s="77"/>
      <c r="B158" s="31"/>
      <c r="C158" s="31"/>
      <c r="D158" s="31"/>
      <c r="E158" s="31"/>
      <c r="F158" s="31"/>
      <c r="G158" s="31"/>
      <c r="H158" s="28"/>
      <c r="I158" s="31"/>
      <c r="J158" s="31"/>
    </row>
    <row r="159" spans="1:10">
      <c r="A159" s="77"/>
      <c r="B159" s="31"/>
      <c r="C159" s="31"/>
      <c r="D159" s="31"/>
      <c r="E159" s="31"/>
      <c r="F159" s="31"/>
      <c r="G159" s="31"/>
      <c r="H159" s="28"/>
      <c r="I159" s="31"/>
      <c r="J159" s="31"/>
    </row>
    <row r="160" spans="1:10">
      <c r="B160" s="28"/>
      <c r="C160" s="28"/>
      <c r="D160" s="28"/>
      <c r="E160" s="28"/>
      <c r="F160" s="28"/>
      <c r="G160" s="28"/>
      <c r="H160" s="28"/>
      <c r="I160" s="28"/>
      <c r="J160" s="28"/>
    </row>
    <row r="161" spans="1:10">
      <c r="B161" s="61" t="s">
        <v>493</v>
      </c>
      <c r="C161" s="61" t="s">
        <v>494</v>
      </c>
      <c r="D161" s="61" t="s">
        <v>494</v>
      </c>
      <c r="E161" s="61" t="s">
        <v>495</v>
      </c>
      <c r="F161" s="61">
        <v>7.7</v>
      </c>
      <c r="G161" s="61">
        <v>7.7</v>
      </c>
      <c r="H161" s="61" t="s">
        <v>1656</v>
      </c>
      <c r="I161" s="114" t="s">
        <v>1562</v>
      </c>
      <c r="J161" s="61" t="s">
        <v>687</v>
      </c>
    </row>
    <row r="162" spans="1:10">
      <c r="A162" s="101" t="s">
        <v>1807</v>
      </c>
      <c r="B162" s="102" t="s">
        <v>493</v>
      </c>
      <c r="C162" s="98" t="s">
        <v>1724</v>
      </c>
      <c r="D162" s="98" t="s">
        <v>1271</v>
      </c>
      <c r="E162" s="98" t="s">
        <v>1425</v>
      </c>
      <c r="F162" s="98">
        <v>7.3</v>
      </c>
      <c r="G162" s="98">
        <v>7.3</v>
      </c>
      <c r="H162" s="73"/>
      <c r="I162" s="104"/>
      <c r="J162" s="104"/>
    </row>
    <row r="163" spans="1:10">
      <c r="A163" s="1039" t="s">
        <v>1725</v>
      </c>
      <c r="B163" s="103" t="s">
        <v>1726</v>
      </c>
      <c r="C163" s="100">
        <v>280</v>
      </c>
      <c r="D163" s="97"/>
      <c r="E163" s="97"/>
      <c r="F163" s="97"/>
      <c r="G163" s="97"/>
      <c r="I163" s="17"/>
      <c r="J163" s="17"/>
    </row>
    <row r="164" spans="1:10">
      <c r="A164" s="1040"/>
      <c r="B164" s="98" t="s">
        <v>1657</v>
      </c>
      <c r="C164" s="99">
        <v>274</v>
      </c>
      <c r="D164" s="97"/>
      <c r="E164" s="97"/>
      <c r="F164" s="97"/>
      <c r="G164" s="97"/>
      <c r="I164" s="3"/>
      <c r="J164" s="3"/>
    </row>
    <row r="165" spans="1:10">
      <c r="F165" s="5" t="s">
        <v>1333</v>
      </c>
      <c r="G165" s="5" t="s">
        <v>1165</v>
      </c>
    </row>
    <row r="166" spans="1:10">
      <c r="A166" s="1043" t="s">
        <v>194</v>
      </c>
      <c r="B166" s="1044"/>
      <c r="C166" s="1044"/>
      <c r="D166" s="1045"/>
      <c r="F166" s="5">
        <f>MIN(F78:F162)</f>
        <v>6.58</v>
      </c>
      <c r="G166" s="5">
        <f>MAX(G78:G162)</f>
        <v>7.7</v>
      </c>
      <c r="I166" s="3"/>
      <c r="J166" s="3"/>
    </row>
    <row r="167" spans="1:10">
      <c r="F167" s="3"/>
      <c r="G167" s="3"/>
    </row>
    <row r="168" spans="1:10">
      <c r="A168" s="1046" t="s">
        <v>119</v>
      </c>
      <c r="B168" s="1047"/>
      <c r="C168" s="1047"/>
      <c r="D168" s="1048"/>
      <c r="F168" s="3"/>
      <c r="G168" s="3"/>
    </row>
  </sheetData>
  <mergeCells count="4">
    <mergeCell ref="A163:A164"/>
    <mergeCell ref="A149:A150"/>
    <mergeCell ref="A166:D166"/>
    <mergeCell ref="A168:D168"/>
  </mergeCells>
  <phoneticPr fontId="6"/>
  <printOptions horizontalCentered="1"/>
  <pageMargins left="0.43000000000000005" right="0.43000000000000005" top="0.43000000000000005" bottom="0.63000000000000012" header="0.28000000000000003" footer="0.43000000000000005"/>
  <headerFooter>
    <oddHeader>&amp;L&amp;9LA GUZZITHÈQUE&amp;C&amp;9&amp;A&amp;R&amp;9&amp;D</oddHeader>
    <oddFooter>&amp;L&amp;9LA GUZZITHÈQUE&amp;C&amp;9&amp;P/&amp;N&amp;R&amp;9&amp;F</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1-Huiles</vt:lpstr>
      <vt:lpstr>2-Bougies &amp; Lambdas</vt:lpstr>
      <vt:lpstr>3-Carburateurs</vt:lpstr>
      <vt:lpstr>4-Avance Allumage</vt:lpstr>
      <vt:lpstr>5-Bielles</vt:lpstr>
      <vt:lpstr>6-Soupapes, Culasses</vt:lpstr>
      <vt:lpstr>7-Pistons</vt:lpstr>
      <vt:lpstr>8-AAC</vt:lpstr>
      <vt:lpstr>9-Transmission</vt:lpstr>
      <vt:lpstr>10-N° Cadres Monos&amp;Autres</vt:lpstr>
      <vt:lpstr>11-N° Cadres V-Twins</vt:lpstr>
      <vt:lpstr>12-Couleurs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dc:creator>
  <cp:lastModifiedBy>Balthazar</cp:lastModifiedBy>
  <cp:lastPrinted>2022-02-25T08:41:30Z</cp:lastPrinted>
  <dcterms:created xsi:type="dcterms:W3CDTF">1998-11-28T02:11:41Z</dcterms:created>
  <dcterms:modified xsi:type="dcterms:W3CDTF">2024-04-04T16:43:07Z</dcterms:modified>
</cp:coreProperties>
</file>